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こぶし今里保育園" sheetId="1" r:id="rId1"/>
    <sheet name="こぶし中央保育園" sheetId="2" r:id="rId2"/>
    <sheet name="こぶし花園保育園" sheetId="3" r:id="rId3"/>
    <sheet name="こぶし福祉会本部" sheetId="4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6" i="4" l="1"/>
  <c r="E66" i="4"/>
  <c r="F66" i="4" s="1"/>
  <c r="H66" i="4" s="1"/>
  <c r="F65" i="4"/>
  <c r="H65" i="4" s="1"/>
  <c r="F64" i="4"/>
  <c r="H64" i="4" s="1"/>
  <c r="E63" i="4"/>
  <c r="F63" i="4" s="1"/>
  <c r="F62" i="4"/>
  <c r="H62" i="4" s="1"/>
  <c r="G61" i="4"/>
  <c r="G63" i="4" s="1"/>
  <c r="G67" i="4" s="1"/>
  <c r="E61" i="4"/>
  <c r="F61" i="4" s="1"/>
  <c r="F60" i="4"/>
  <c r="H60" i="4" s="1"/>
  <c r="F59" i="4"/>
  <c r="H59" i="4" s="1"/>
  <c r="F56" i="4"/>
  <c r="H56" i="4" s="1"/>
  <c r="F55" i="4"/>
  <c r="H55" i="4" s="1"/>
  <c r="F54" i="4"/>
  <c r="H54" i="4" s="1"/>
  <c r="F53" i="4"/>
  <c r="H53" i="4" s="1"/>
  <c r="F52" i="4"/>
  <c r="H52" i="4" s="1"/>
  <c r="F51" i="4"/>
  <c r="H51" i="4" s="1"/>
  <c r="F50" i="4"/>
  <c r="H50" i="4" s="1"/>
  <c r="F49" i="4"/>
  <c r="H49" i="4" s="1"/>
  <c r="F48" i="4"/>
  <c r="H48" i="4" s="1"/>
  <c r="F47" i="4"/>
  <c r="H47" i="4" s="1"/>
  <c r="F46" i="4"/>
  <c r="H46" i="4" s="1"/>
  <c r="F45" i="4"/>
  <c r="H45" i="4" s="1"/>
  <c r="F44" i="4"/>
  <c r="H44" i="4" s="1"/>
  <c r="F43" i="4"/>
  <c r="H43" i="4" s="1"/>
  <c r="F42" i="4"/>
  <c r="H42" i="4" s="1"/>
  <c r="F41" i="4"/>
  <c r="H41" i="4" s="1"/>
  <c r="F40" i="4"/>
  <c r="H40" i="4" s="1"/>
  <c r="F39" i="4"/>
  <c r="H39" i="4" s="1"/>
  <c r="F38" i="4"/>
  <c r="H38" i="4" s="1"/>
  <c r="F37" i="4"/>
  <c r="H37" i="4" s="1"/>
  <c r="G36" i="4"/>
  <c r="E36" i="4"/>
  <c r="F36" i="4" s="1"/>
  <c r="F35" i="4"/>
  <c r="H35" i="4" s="1"/>
  <c r="F34" i="4"/>
  <c r="H34" i="4" s="1"/>
  <c r="F33" i="4"/>
  <c r="H33" i="4" s="1"/>
  <c r="F32" i="4"/>
  <c r="H32" i="4" s="1"/>
  <c r="F31" i="4"/>
  <c r="H31" i="4" s="1"/>
  <c r="F30" i="4"/>
  <c r="H30" i="4" s="1"/>
  <c r="F29" i="4"/>
  <c r="H29" i="4" s="1"/>
  <c r="F28" i="4"/>
  <c r="H28" i="4" s="1"/>
  <c r="G27" i="4"/>
  <c r="G57" i="4" s="1"/>
  <c r="E27" i="4"/>
  <c r="F27" i="4" s="1"/>
  <c r="F26" i="4"/>
  <c r="H26" i="4" s="1"/>
  <c r="F25" i="4"/>
  <c r="H25" i="4" s="1"/>
  <c r="F24" i="4"/>
  <c r="H24" i="4" s="1"/>
  <c r="F23" i="4"/>
  <c r="H23" i="4" s="1"/>
  <c r="F22" i="4"/>
  <c r="H22" i="4" s="1"/>
  <c r="F21" i="4"/>
  <c r="H21" i="4" s="1"/>
  <c r="F20" i="4"/>
  <c r="H20" i="4" s="1"/>
  <c r="G19" i="4"/>
  <c r="E19" i="4"/>
  <c r="E18" i="4"/>
  <c r="F17" i="4"/>
  <c r="H17" i="4" s="1"/>
  <c r="F16" i="4"/>
  <c r="H16" i="4" s="1"/>
  <c r="F15" i="4"/>
  <c r="H15" i="4" s="1"/>
  <c r="F14" i="4"/>
  <c r="H14" i="4" s="1"/>
  <c r="F13" i="4"/>
  <c r="H13" i="4" s="1"/>
  <c r="G12" i="4"/>
  <c r="G10" i="4" s="1"/>
  <c r="E12" i="4"/>
  <c r="F12" i="4" s="1"/>
  <c r="F11" i="4"/>
  <c r="H11" i="4" s="1"/>
  <c r="E10" i="4"/>
  <c r="F10" i="4" s="1"/>
  <c r="F9" i="4"/>
  <c r="H9" i="4" s="1"/>
  <c r="G8" i="4"/>
  <c r="E8" i="4"/>
  <c r="F8" i="4" s="1"/>
  <c r="G7" i="4"/>
  <c r="E7" i="4"/>
  <c r="F7" i="4" s="1"/>
  <c r="G66" i="3"/>
  <c r="E66" i="3"/>
  <c r="F66" i="3" s="1"/>
  <c r="F65" i="3"/>
  <c r="H65" i="3" s="1"/>
  <c r="F64" i="3"/>
  <c r="H64" i="3" s="1"/>
  <c r="H62" i="3"/>
  <c r="F62" i="3"/>
  <c r="G61" i="3"/>
  <c r="G63" i="3" s="1"/>
  <c r="G67" i="3" s="1"/>
  <c r="F61" i="3"/>
  <c r="H61" i="3" s="1"/>
  <c r="E61" i="3"/>
  <c r="E63" i="3" s="1"/>
  <c r="E67" i="3" s="1"/>
  <c r="F67" i="3" s="1"/>
  <c r="H60" i="3"/>
  <c r="F60" i="3"/>
  <c r="H59" i="3"/>
  <c r="F59" i="3"/>
  <c r="H56" i="3"/>
  <c r="F56" i="3"/>
  <c r="H55" i="3"/>
  <c r="F55" i="3"/>
  <c r="H54" i="3"/>
  <c r="F54" i="3"/>
  <c r="H53" i="3"/>
  <c r="F53" i="3"/>
  <c r="H52" i="3"/>
  <c r="F52" i="3"/>
  <c r="H51" i="3"/>
  <c r="F51" i="3"/>
  <c r="H50" i="3"/>
  <c r="F50" i="3"/>
  <c r="H49" i="3"/>
  <c r="F49" i="3"/>
  <c r="H48" i="3"/>
  <c r="F48" i="3"/>
  <c r="H47" i="3"/>
  <c r="F47" i="3"/>
  <c r="H46" i="3"/>
  <c r="F46" i="3"/>
  <c r="H45" i="3"/>
  <c r="F45" i="3"/>
  <c r="H44" i="3"/>
  <c r="F44" i="3"/>
  <c r="H43" i="3"/>
  <c r="F43" i="3"/>
  <c r="H42" i="3"/>
  <c r="F42" i="3"/>
  <c r="H41" i="3"/>
  <c r="F41" i="3"/>
  <c r="H40" i="3"/>
  <c r="F40" i="3"/>
  <c r="H39" i="3"/>
  <c r="F39" i="3"/>
  <c r="H38" i="3"/>
  <c r="F38" i="3"/>
  <c r="H37" i="3"/>
  <c r="F37" i="3"/>
  <c r="G36" i="3"/>
  <c r="F36" i="3"/>
  <c r="H36" i="3" s="1"/>
  <c r="E36" i="3"/>
  <c r="H35" i="3"/>
  <c r="F35" i="3"/>
  <c r="H34" i="3"/>
  <c r="F34" i="3"/>
  <c r="H33" i="3"/>
  <c r="F33" i="3"/>
  <c r="H32" i="3"/>
  <c r="F32" i="3"/>
  <c r="H31" i="3"/>
  <c r="F31" i="3"/>
  <c r="H30" i="3"/>
  <c r="F30" i="3"/>
  <c r="H29" i="3"/>
  <c r="F29" i="3"/>
  <c r="H28" i="3"/>
  <c r="F28" i="3"/>
  <c r="G27" i="3"/>
  <c r="F27" i="3"/>
  <c r="H27" i="3" s="1"/>
  <c r="E27" i="3"/>
  <c r="H26" i="3"/>
  <c r="F26" i="3"/>
  <c r="H25" i="3"/>
  <c r="F25" i="3"/>
  <c r="H24" i="3"/>
  <c r="F24" i="3"/>
  <c r="H23" i="3"/>
  <c r="F23" i="3"/>
  <c r="H22" i="3"/>
  <c r="F22" i="3"/>
  <c r="H21" i="3"/>
  <c r="F21" i="3"/>
  <c r="H20" i="3"/>
  <c r="F20" i="3"/>
  <c r="G19" i="3"/>
  <c r="G57" i="3" s="1"/>
  <c r="F19" i="3"/>
  <c r="H19" i="3" s="1"/>
  <c r="E19" i="3"/>
  <c r="E57" i="3" s="1"/>
  <c r="F57" i="3" s="1"/>
  <c r="H57" i="3" s="1"/>
  <c r="H17" i="3"/>
  <c r="F17" i="3"/>
  <c r="H16" i="3"/>
  <c r="F16" i="3"/>
  <c r="H15" i="3"/>
  <c r="F15" i="3"/>
  <c r="H14" i="3"/>
  <c r="F14" i="3"/>
  <c r="H13" i="3"/>
  <c r="F13" i="3"/>
  <c r="G12" i="3"/>
  <c r="F12" i="3"/>
  <c r="H12" i="3" s="1"/>
  <c r="E12" i="3"/>
  <c r="H11" i="3"/>
  <c r="F11" i="3"/>
  <c r="G10" i="3"/>
  <c r="F10" i="3"/>
  <c r="H10" i="3" s="1"/>
  <c r="E10" i="3"/>
  <c r="H9" i="3"/>
  <c r="F9" i="3"/>
  <c r="G8" i="3"/>
  <c r="F8" i="3"/>
  <c r="H8" i="3" s="1"/>
  <c r="E8" i="3"/>
  <c r="G7" i="3"/>
  <c r="G18" i="3" s="1"/>
  <c r="G58" i="3" s="1"/>
  <c r="G68" i="3" s="1"/>
  <c r="F7" i="3"/>
  <c r="H7" i="3" s="1"/>
  <c r="E7" i="3"/>
  <c r="E18" i="3" s="1"/>
  <c r="E58" i="3" s="1"/>
  <c r="E68" i="3" s="1"/>
  <c r="F68" i="3" s="1"/>
  <c r="H67" i="2"/>
  <c r="H66" i="2"/>
  <c r="F66" i="2"/>
  <c r="E66" i="2"/>
  <c r="G66" i="2" s="1"/>
  <c r="I66" i="2" s="1"/>
  <c r="G65" i="2"/>
  <c r="I65" i="2" s="1"/>
  <c r="G64" i="2"/>
  <c r="I64" i="2" s="1"/>
  <c r="H63" i="2"/>
  <c r="F63" i="2"/>
  <c r="F67" i="2" s="1"/>
  <c r="I62" i="2"/>
  <c r="G62" i="2"/>
  <c r="H61" i="2"/>
  <c r="F61" i="2"/>
  <c r="E61" i="2"/>
  <c r="E63" i="2" s="1"/>
  <c r="G60" i="2"/>
  <c r="I60" i="2" s="1"/>
  <c r="G59" i="2"/>
  <c r="I59" i="2" s="1"/>
  <c r="G56" i="2"/>
  <c r="I56" i="2" s="1"/>
  <c r="G55" i="2"/>
  <c r="I55" i="2" s="1"/>
  <c r="G54" i="2"/>
  <c r="I54" i="2" s="1"/>
  <c r="G53" i="2"/>
  <c r="I53" i="2" s="1"/>
  <c r="G52" i="2"/>
  <c r="I52" i="2" s="1"/>
  <c r="G51" i="2"/>
  <c r="I51" i="2" s="1"/>
  <c r="G50" i="2"/>
  <c r="I50" i="2" s="1"/>
  <c r="G49" i="2"/>
  <c r="I49" i="2" s="1"/>
  <c r="G48" i="2"/>
  <c r="I48" i="2" s="1"/>
  <c r="G47" i="2"/>
  <c r="I47" i="2" s="1"/>
  <c r="G46" i="2"/>
  <c r="I46" i="2" s="1"/>
  <c r="G45" i="2"/>
  <c r="I45" i="2" s="1"/>
  <c r="G44" i="2"/>
  <c r="I44" i="2" s="1"/>
  <c r="G43" i="2"/>
  <c r="I43" i="2" s="1"/>
  <c r="G42" i="2"/>
  <c r="I42" i="2" s="1"/>
  <c r="G41" i="2"/>
  <c r="I41" i="2" s="1"/>
  <c r="G40" i="2"/>
  <c r="I40" i="2" s="1"/>
  <c r="G39" i="2"/>
  <c r="I39" i="2" s="1"/>
  <c r="G38" i="2"/>
  <c r="I38" i="2" s="1"/>
  <c r="G37" i="2"/>
  <c r="I37" i="2" s="1"/>
  <c r="H36" i="2"/>
  <c r="F36" i="2"/>
  <c r="E36" i="2"/>
  <c r="I35" i="2"/>
  <c r="G35" i="2"/>
  <c r="I34" i="2"/>
  <c r="G34" i="2"/>
  <c r="I33" i="2"/>
  <c r="G33" i="2"/>
  <c r="I32" i="2"/>
  <c r="G32" i="2"/>
  <c r="I31" i="2"/>
  <c r="G31" i="2"/>
  <c r="I30" i="2"/>
  <c r="G30" i="2"/>
  <c r="I29" i="2"/>
  <c r="G29" i="2"/>
  <c r="I28" i="2"/>
  <c r="G28" i="2"/>
  <c r="H27" i="2"/>
  <c r="F27" i="2"/>
  <c r="E27" i="2"/>
  <c r="E57" i="2" s="1"/>
  <c r="G26" i="2"/>
  <c r="I26" i="2" s="1"/>
  <c r="G25" i="2"/>
  <c r="I25" i="2" s="1"/>
  <c r="G24" i="2"/>
  <c r="I24" i="2" s="1"/>
  <c r="G23" i="2"/>
  <c r="I23" i="2" s="1"/>
  <c r="G22" i="2"/>
  <c r="I22" i="2" s="1"/>
  <c r="G21" i="2"/>
  <c r="I21" i="2" s="1"/>
  <c r="G20" i="2"/>
  <c r="I20" i="2" s="1"/>
  <c r="H19" i="2"/>
  <c r="H57" i="2" s="1"/>
  <c r="F19" i="2"/>
  <c r="E19" i="2"/>
  <c r="G19" i="2" s="1"/>
  <c r="I19" i="2" s="1"/>
  <c r="G17" i="2"/>
  <c r="I17" i="2" s="1"/>
  <c r="G16" i="2"/>
  <c r="I16" i="2" s="1"/>
  <c r="G15" i="2"/>
  <c r="I15" i="2" s="1"/>
  <c r="G14" i="2"/>
  <c r="I14" i="2" s="1"/>
  <c r="G13" i="2"/>
  <c r="I13" i="2" s="1"/>
  <c r="H12" i="2"/>
  <c r="H10" i="2" s="1"/>
  <c r="F12" i="2"/>
  <c r="F10" i="2" s="1"/>
  <c r="E12" i="2"/>
  <c r="I11" i="2"/>
  <c r="G11" i="2"/>
  <c r="E10" i="2"/>
  <c r="G10" i="2" s="1"/>
  <c r="I10" i="2" s="1"/>
  <c r="G9" i="2"/>
  <c r="I9" i="2" s="1"/>
  <c r="H8" i="2"/>
  <c r="H7" i="2" s="1"/>
  <c r="H18" i="2" s="1"/>
  <c r="H58" i="2" s="1"/>
  <c r="H68" i="2" s="1"/>
  <c r="F8" i="2"/>
  <c r="F7" i="2" s="1"/>
  <c r="E8" i="2"/>
  <c r="G8" i="2" s="1"/>
  <c r="I8" i="2" s="1"/>
  <c r="G7" i="2"/>
  <c r="I7" i="2" s="1"/>
  <c r="E7" i="2"/>
  <c r="E18" i="2" s="1"/>
  <c r="G66" i="1"/>
  <c r="E66" i="1"/>
  <c r="F66" i="1" s="1"/>
  <c r="F65" i="1"/>
  <c r="H65" i="1" s="1"/>
  <c r="F64" i="1"/>
  <c r="H64" i="1" s="1"/>
  <c r="G63" i="1"/>
  <c r="G67" i="1" s="1"/>
  <c r="F62" i="1"/>
  <c r="H62" i="1" s="1"/>
  <c r="G61" i="1"/>
  <c r="E61" i="1"/>
  <c r="F61" i="1" s="1"/>
  <c r="H61" i="1" s="1"/>
  <c r="F60" i="1"/>
  <c r="H60" i="1" s="1"/>
  <c r="F59" i="1"/>
  <c r="H59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G36" i="1"/>
  <c r="E36" i="1"/>
  <c r="F36" i="1" s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G27" i="1"/>
  <c r="E27" i="1"/>
  <c r="F27" i="1" s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G19" i="1"/>
  <c r="G57" i="1" s="1"/>
  <c r="E19" i="1"/>
  <c r="F19" i="1" s="1"/>
  <c r="F17" i="1"/>
  <c r="H17" i="1" s="1"/>
  <c r="F16" i="1"/>
  <c r="H16" i="1" s="1"/>
  <c r="F15" i="1"/>
  <c r="H15" i="1" s="1"/>
  <c r="F14" i="1"/>
  <c r="H14" i="1" s="1"/>
  <c r="F13" i="1"/>
  <c r="H13" i="1" s="1"/>
  <c r="G12" i="1"/>
  <c r="E12" i="1"/>
  <c r="F12" i="1" s="1"/>
  <c r="H12" i="1" s="1"/>
  <c r="F11" i="1"/>
  <c r="H11" i="1" s="1"/>
  <c r="G10" i="1"/>
  <c r="G18" i="1" s="1"/>
  <c r="G58" i="1" s="1"/>
  <c r="G68" i="1" s="1"/>
  <c r="F9" i="1"/>
  <c r="H9" i="1" s="1"/>
  <c r="G8" i="1"/>
  <c r="E8" i="1"/>
  <c r="F8" i="1" s="1"/>
  <c r="H8" i="1" s="1"/>
  <c r="G7" i="1"/>
  <c r="E7" i="1"/>
  <c r="F7" i="1" s="1"/>
  <c r="H7" i="1" s="1"/>
  <c r="E58" i="2" l="1"/>
  <c r="E57" i="1"/>
  <c r="F57" i="1" s="1"/>
  <c r="H57" i="1" s="1"/>
  <c r="G27" i="2"/>
  <c r="I27" i="2" s="1"/>
  <c r="H68" i="3"/>
  <c r="F18" i="3"/>
  <c r="H18" i="3" s="1"/>
  <c r="F58" i="3"/>
  <c r="H58" i="3" s="1"/>
  <c r="H67" i="3"/>
  <c r="F63" i="3"/>
  <c r="H63" i="3" s="1"/>
  <c r="F18" i="4"/>
  <c r="E10" i="1"/>
  <c r="F10" i="1" s="1"/>
  <c r="H10" i="1" s="1"/>
  <c r="H19" i="1"/>
  <c r="E63" i="1"/>
  <c r="H66" i="1"/>
  <c r="F18" i="2"/>
  <c r="G12" i="2"/>
  <c r="I12" i="2" s="1"/>
  <c r="F57" i="2"/>
  <c r="G57" i="2" s="1"/>
  <c r="I57" i="2" s="1"/>
  <c r="G36" i="2"/>
  <c r="I36" i="2" s="1"/>
  <c r="E67" i="2"/>
  <c r="G67" i="2" s="1"/>
  <c r="I67" i="2" s="1"/>
  <c r="G63" i="2"/>
  <c r="I63" i="2" s="1"/>
  <c r="G61" i="2"/>
  <c r="I61" i="2" s="1"/>
  <c r="G18" i="4"/>
  <c r="G58" i="4" s="1"/>
  <c r="G68" i="4" s="1"/>
  <c r="H10" i="4"/>
  <c r="F19" i="4"/>
  <c r="H19" i="4" s="1"/>
  <c r="E57" i="4"/>
  <c r="F57" i="4" s="1"/>
  <c r="H57" i="4" s="1"/>
  <c r="H63" i="4"/>
  <c r="E67" i="4"/>
  <c r="F67" i="4" s="1"/>
  <c r="H67" i="4" s="1"/>
  <c r="H66" i="3"/>
  <c r="H7" i="4"/>
  <c r="H8" i="4"/>
  <c r="H12" i="4"/>
  <c r="H27" i="4"/>
  <c r="H36" i="4"/>
  <c r="H61" i="4"/>
  <c r="F58" i="2" l="1"/>
  <c r="F68" i="2" s="1"/>
  <c r="F63" i="1"/>
  <c r="H63" i="1" s="1"/>
  <c r="E67" i="1"/>
  <c r="F67" i="1" s="1"/>
  <c r="H67" i="1" s="1"/>
  <c r="E18" i="1"/>
  <c r="E58" i="4"/>
  <c r="G18" i="2"/>
  <c r="I18" i="2" s="1"/>
  <c r="H18" i="4"/>
  <c r="G58" i="2"/>
  <c r="I58" i="2" s="1"/>
  <c r="E68" i="2"/>
  <c r="G68" i="2" s="1"/>
  <c r="I68" i="2" s="1"/>
  <c r="F18" i="1" l="1"/>
  <c r="H18" i="1" s="1"/>
  <c r="E58" i="1"/>
  <c r="F58" i="4"/>
  <c r="H58" i="4" s="1"/>
  <c r="E68" i="4"/>
  <c r="F68" i="4" s="1"/>
  <c r="H68" i="4" s="1"/>
  <c r="F58" i="1" l="1"/>
  <c r="H58" i="1" s="1"/>
  <c r="E68" i="1"/>
  <c r="F68" i="1" s="1"/>
  <c r="H68" i="1" s="1"/>
</calcChain>
</file>

<file path=xl/sharedStrings.xml><?xml version="1.0" encoding="utf-8"?>
<sst xmlns="http://schemas.openxmlformats.org/spreadsheetml/2006/main" count="313" uniqueCount="81">
  <si>
    <t>別紙３（⑪）</t>
    <rPh sb="0" eb="2">
      <t>ベッシ</t>
    </rPh>
    <phoneticPr fontId="3"/>
  </si>
  <si>
    <t>こぶし今里保育園  事業活動明細書</t>
    <phoneticPr fontId="3"/>
  </si>
  <si>
    <t>（自）平成28年4月1日  （至）平成29年3月31日</t>
    <phoneticPr fontId="3"/>
  </si>
  <si>
    <t>（単位：円）</t>
    <phoneticPr fontId="3"/>
  </si>
  <si>
    <t>勘定科目</t>
    <rPh sb="0" eb="2">
      <t>カンジョウ</t>
    </rPh>
    <rPh sb="2" eb="4">
      <t>カモク</t>
    </rPh>
    <phoneticPr fontId="3"/>
  </si>
  <si>
    <t>サービス区分</t>
  </si>
  <si>
    <t>合計</t>
    <rPh sb="0" eb="2">
      <t>ゴウケイ</t>
    </rPh>
    <phoneticPr fontId="1"/>
  </si>
  <si>
    <t>内部取引
消去</t>
    <rPh sb="0" eb="2">
      <t>ナイブ</t>
    </rPh>
    <rPh sb="2" eb="4">
      <t>トリヒキ</t>
    </rPh>
    <rPh sb="5" eb="7">
      <t>ショウキョ</t>
    </rPh>
    <phoneticPr fontId="1"/>
  </si>
  <si>
    <t>拠点区分合計</t>
    <rPh sb="0" eb="2">
      <t>キョテン</t>
    </rPh>
    <rPh sb="2" eb="4">
      <t>クブン</t>
    </rPh>
    <rPh sb="4" eb="6">
      <t>ゴウケイ</t>
    </rPh>
    <phoneticPr fontId="1"/>
  </si>
  <si>
    <t>保育所_こぶし今里保育園</t>
    <phoneticPr fontId="2"/>
  </si>
  <si>
    <t>サービス活動増減の部</t>
  </si>
  <si>
    <t>収益</t>
  </si>
  <si>
    <t>介護保険事業収益</t>
  </si>
  <si>
    <t>　その他の事業収益</t>
  </si>
  <si>
    <t>　　記念事業収入</t>
  </si>
  <si>
    <t>保育事業収益</t>
  </si>
  <si>
    <t>　委託費収益</t>
  </si>
  <si>
    <t>　　補助金事業収益</t>
  </si>
  <si>
    <t>　　受託事業収益</t>
  </si>
  <si>
    <t>　　その他の事業収益</t>
  </si>
  <si>
    <t>経常経費寄附金収益</t>
  </si>
  <si>
    <t>その他の収益</t>
  </si>
  <si>
    <t>サービス活動収益計（１）</t>
  </si>
  <si>
    <t>費用</t>
  </si>
  <si>
    <t>人件費</t>
  </si>
  <si>
    <t>　役員報酬</t>
  </si>
  <si>
    <t>　職員給料</t>
  </si>
  <si>
    <t>　職員賞与</t>
  </si>
  <si>
    <t>　賞与引当金繰入</t>
  </si>
  <si>
    <t>　非常勤職員給与</t>
  </si>
  <si>
    <t>　退職給付費用</t>
  </si>
  <si>
    <t>　法定福利費</t>
  </si>
  <si>
    <t>事業費</t>
  </si>
  <si>
    <t>　給食費</t>
  </si>
  <si>
    <t>　保健衛生費</t>
  </si>
  <si>
    <t>　保育材料費</t>
  </si>
  <si>
    <t>　水道光熱費</t>
  </si>
  <si>
    <t>　消耗器具備品費</t>
  </si>
  <si>
    <t>　保険料</t>
  </si>
  <si>
    <t>　賃借料</t>
  </si>
  <si>
    <t>　雑費</t>
  </si>
  <si>
    <t>事務費</t>
  </si>
  <si>
    <t>　福利厚生費</t>
  </si>
  <si>
    <t>　旅費交通費</t>
  </si>
  <si>
    <t>　研修研究費</t>
  </si>
  <si>
    <t>　事務消耗品費</t>
  </si>
  <si>
    <t>　印刷製本費</t>
  </si>
  <si>
    <t>　修繕費</t>
  </si>
  <si>
    <t>　通信運搬費</t>
  </si>
  <si>
    <t>　会議費</t>
  </si>
  <si>
    <t>　手数料</t>
  </si>
  <si>
    <t>　土地・建物賃借料</t>
  </si>
  <si>
    <t>　租税公課</t>
  </si>
  <si>
    <t>　諸会費</t>
  </si>
  <si>
    <t>　記念事業費</t>
  </si>
  <si>
    <t>減価償却費</t>
  </si>
  <si>
    <t>国庫補助金等特別積立金取崩額</t>
  </si>
  <si>
    <t>その他の費用</t>
  </si>
  <si>
    <t>サービス活動費用計（２）</t>
  </si>
  <si>
    <t>サービス活動増減差額（３）＝（１）－（２）</t>
  </si>
  <si>
    <t>サービス活動外増減の部</t>
  </si>
  <si>
    <t>借入金利息補助金収益</t>
  </si>
  <si>
    <t>受取利息配当金収益</t>
  </si>
  <si>
    <t>その他のサービス活動外収益</t>
  </si>
  <si>
    <t>　雑収益</t>
  </si>
  <si>
    <t>サービス活動外収益計（４）</t>
  </si>
  <si>
    <t>支払利息</t>
  </si>
  <si>
    <t>その他のサービス活動外費用</t>
  </si>
  <si>
    <t>サービス活動外費用計（５）</t>
  </si>
  <si>
    <t>サービス活動外増減差額（６）＝（４）－（５）</t>
  </si>
  <si>
    <t>経常増減差額（７）＝（３）＋（６）</t>
  </si>
  <si>
    <t>こぶし中央保育園  事業活動明細書</t>
    <phoneticPr fontId="3"/>
  </si>
  <si>
    <t>（自）平成28年4月1日  （至）平成29年3月31日</t>
    <phoneticPr fontId="3"/>
  </si>
  <si>
    <t>（単位：円）</t>
    <phoneticPr fontId="3"/>
  </si>
  <si>
    <t>放課後児童健全育成事業_のびっこ教室</t>
    <phoneticPr fontId="2"/>
  </si>
  <si>
    <t>保育所_こぶし中央保育園</t>
  </si>
  <si>
    <t>こぶし花園保育園  事業活動明細書</t>
    <phoneticPr fontId="3"/>
  </si>
  <si>
    <t>（自）平成28年4月1日  （至）平成29年3月31日</t>
    <phoneticPr fontId="3"/>
  </si>
  <si>
    <t>保育所_こぶし花園保育園</t>
    <phoneticPr fontId="2"/>
  </si>
  <si>
    <t>こぶし福祉会本部  事業活動明細書</t>
    <phoneticPr fontId="3"/>
  </si>
  <si>
    <t>本部経理区分_こぶし福祉会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</si>
</sst>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right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0" xfId="0" applyFont="1" applyFill="1">
      <alignment vertical="center"/>
    </xf>
    <xf numFmtId="0" fontId="7" fillId="0" borderId="4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left" vertical="top" shrinkToFit="1"/>
    </xf>
    <xf numFmtId="176" fontId="9" fillId="0" borderId="5" xfId="2" applyNumberFormat="1" applyFont="1" applyFill="1" applyBorder="1" applyAlignment="1" applyProtection="1">
      <alignment vertical="top" shrinkToFit="1"/>
      <protection locked="0"/>
    </xf>
    <xf numFmtId="0" fontId="7" fillId="0" borderId="10" xfId="2" applyFont="1" applyFill="1" applyBorder="1" applyAlignment="1">
      <alignment horizontal="left"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4" xfId="2" applyFont="1" applyFill="1" applyBorder="1" applyAlignment="1">
      <alignment horizontal="left" vertical="top" shrinkToFit="1"/>
    </xf>
    <xf numFmtId="176" fontId="9" fillId="0" borderId="4" xfId="2" applyNumberFormat="1" applyFont="1" applyFill="1" applyBorder="1" applyAlignment="1" applyProtection="1">
      <alignment vertical="top" shrinkToFit="1"/>
      <protection locked="0"/>
    </xf>
    <xf numFmtId="0" fontId="7" fillId="0" borderId="11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 shrinkToFit="1"/>
    </xf>
    <xf numFmtId="176" fontId="9" fillId="0" borderId="12" xfId="2" applyNumberFormat="1" applyFont="1" applyFill="1" applyBorder="1" applyAlignment="1" applyProtection="1">
      <alignment vertical="center" shrinkToFit="1"/>
      <protection locked="0"/>
    </xf>
    <xf numFmtId="0" fontId="7" fillId="0" borderId="8" xfId="2" applyFont="1" applyFill="1" applyBorder="1" applyAlignment="1">
      <alignment vertical="center" shrinkToFit="1"/>
    </xf>
    <xf numFmtId="176" fontId="9" fillId="0" borderId="8" xfId="2" applyNumberFormat="1" applyFont="1" applyFill="1" applyBorder="1" applyAlignment="1" applyProtection="1">
      <alignment vertical="center" shrinkToFit="1"/>
      <protection locked="0"/>
    </xf>
    <xf numFmtId="0" fontId="7" fillId="0" borderId="13" xfId="2" applyFont="1" applyFill="1" applyBorder="1" applyAlignment="1">
      <alignment vertical="center"/>
    </xf>
    <xf numFmtId="0" fontId="7" fillId="0" borderId="9" xfId="1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left" vertical="center" textRotation="255"/>
    </xf>
    <xf numFmtId="0" fontId="7" fillId="0" borderId="10" xfId="2" applyFont="1" applyFill="1" applyBorder="1" applyAlignment="1">
      <alignment horizontal="left" vertical="center" textRotation="255"/>
    </xf>
    <xf numFmtId="0" fontId="7" fillId="0" borderId="9" xfId="2" applyFont="1" applyFill="1" applyBorder="1" applyAlignment="1">
      <alignment horizontal="left" vertical="center" textRotation="255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8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9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8"/>
  <sheetViews>
    <sheetView showGridLines="0" tabSelected="1" zoomScaleNormal="100" workbookViewId="0"/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1</v>
      </c>
      <c r="C2" s="25"/>
      <c r="D2" s="25"/>
      <c r="E2" s="25"/>
      <c r="F2" s="25"/>
      <c r="G2" s="25"/>
      <c r="H2" s="25"/>
    </row>
    <row r="3" spans="2:8" ht="21">
      <c r="B3" s="26" t="s">
        <v>2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9</v>
      </c>
      <c r="F6" s="34"/>
      <c r="G6" s="34"/>
      <c r="H6" s="34"/>
    </row>
    <row r="7" spans="2:8" ht="14.25">
      <c r="B7" s="22" t="s">
        <v>10</v>
      </c>
      <c r="C7" s="22" t="s">
        <v>11</v>
      </c>
      <c r="D7" s="9" t="s">
        <v>12</v>
      </c>
      <c r="E7" s="10">
        <f>+E8</f>
        <v>0</v>
      </c>
      <c r="F7" s="10">
        <f>+E7</f>
        <v>0</v>
      </c>
      <c r="G7" s="10">
        <f>+G8</f>
        <v>0</v>
      </c>
      <c r="H7" s="10">
        <f>F7-G7</f>
        <v>0</v>
      </c>
    </row>
    <row r="8" spans="2:8" ht="14.25">
      <c r="B8" s="23"/>
      <c r="C8" s="23"/>
      <c r="D8" s="11" t="s">
        <v>13</v>
      </c>
      <c r="E8" s="12">
        <f>+E9</f>
        <v>0</v>
      </c>
      <c r="F8" s="12">
        <f t="shared" ref="F8:F68" si="0">+E8</f>
        <v>0</v>
      </c>
      <c r="G8" s="12">
        <f>+G9</f>
        <v>0</v>
      </c>
      <c r="H8" s="12">
        <f t="shared" ref="H8:H68" si="1">F8-G8</f>
        <v>0</v>
      </c>
    </row>
    <row r="9" spans="2:8" ht="14.25">
      <c r="B9" s="23"/>
      <c r="C9" s="23"/>
      <c r="D9" s="11" t="s">
        <v>14</v>
      </c>
      <c r="E9" s="12"/>
      <c r="F9" s="12">
        <f t="shared" si="0"/>
        <v>0</v>
      </c>
      <c r="G9" s="12"/>
      <c r="H9" s="12">
        <f t="shared" si="1"/>
        <v>0</v>
      </c>
    </row>
    <row r="10" spans="2:8" ht="14.25">
      <c r="B10" s="23"/>
      <c r="C10" s="23"/>
      <c r="D10" s="11" t="s">
        <v>15</v>
      </c>
      <c r="E10" s="12">
        <f>+E11+E12</f>
        <v>146051467</v>
      </c>
      <c r="F10" s="12">
        <f t="shared" si="0"/>
        <v>146051467</v>
      </c>
      <c r="G10" s="12">
        <f>+G11+G12</f>
        <v>0</v>
      </c>
      <c r="H10" s="12">
        <f t="shared" si="1"/>
        <v>146051467</v>
      </c>
    </row>
    <row r="11" spans="2:8" ht="14.25">
      <c r="B11" s="23"/>
      <c r="C11" s="23"/>
      <c r="D11" s="11" t="s">
        <v>16</v>
      </c>
      <c r="E11" s="12">
        <v>117847090</v>
      </c>
      <c r="F11" s="12">
        <f t="shared" si="0"/>
        <v>117847090</v>
      </c>
      <c r="G11" s="12"/>
      <c r="H11" s="12">
        <f t="shared" si="1"/>
        <v>117847090</v>
      </c>
    </row>
    <row r="12" spans="2:8" ht="14.25">
      <c r="B12" s="23"/>
      <c r="C12" s="23"/>
      <c r="D12" s="11" t="s">
        <v>13</v>
      </c>
      <c r="E12" s="12">
        <f>+E13+E14+E15</f>
        <v>28204377</v>
      </c>
      <c r="F12" s="12">
        <f t="shared" si="0"/>
        <v>28204377</v>
      </c>
      <c r="G12" s="12">
        <f>+G13+G14+G15</f>
        <v>0</v>
      </c>
      <c r="H12" s="12">
        <f t="shared" si="1"/>
        <v>28204377</v>
      </c>
    </row>
    <row r="13" spans="2:8" ht="14.25">
      <c r="B13" s="23"/>
      <c r="C13" s="23"/>
      <c r="D13" s="11" t="s">
        <v>17</v>
      </c>
      <c r="E13" s="12">
        <v>4209052</v>
      </c>
      <c r="F13" s="12">
        <f t="shared" si="0"/>
        <v>4209052</v>
      </c>
      <c r="G13" s="12"/>
      <c r="H13" s="12">
        <f t="shared" si="1"/>
        <v>4209052</v>
      </c>
    </row>
    <row r="14" spans="2:8" ht="14.25">
      <c r="B14" s="23"/>
      <c r="C14" s="23"/>
      <c r="D14" s="11" t="s">
        <v>18</v>
      </c>
      <c r="E14" s="12">
        <v>23995325</v>
      </c>
      <c r="F14" s="12">
        <f t="shared" si="0"/>
        <v>23995325</v>
      </c>
      <c r="G14" s="12"/>
      <c r="H14" s="12">
        <f t="shared" si="1"/>
        <v>23995325</v>
      </c>
    </row>
    <row r="15" spans="2:8" ht="14.25">
      <c r="B15" s="23"/>
      <c r="C15" s="23"/>
      <c r="D15" s="11" t="s">
        <v>19</v>
      </c>
      <c r="E15" s="12"/>
      <c r="F15" s="12">
        <f t="shared" si="0"/>
        <v>0</v>
      </c>
      <c r="G15" s="12"/>
      <c r="H15" s="12">
        <f t="shared" si="1"/>
        <v>0</v>
      </c>
    </row>
    <row r="16" spans="2:8" ht="14.25">
      <c r="B16" s="23"/>
      <c r="C16" s="23"/>
      <c r="D16" s="11" t="s">
        <v>20</v>
      </c>
      <c r="E16" s="12"/>
      <c r="F16" s="12">
        <f t="shared" si="0"/>
        <v>0</v>
      </c>
      <c r="G16" s="12"/>
      <c r="H16" s="12">
        <f t="shared" si="1"/>
        <v>0</v>
      </c>
    </row>
    <row r="17" spans="2:8" ht="14.25">
      <c r="B17" s="23"/>
      <c r="C17" s="23"/>
      <c r="D17" s="11" t="s">
        <v>21</v>
      </c>
      <c r="E17" s="12"/>
      <c r="F17" s="12">
        <f t="shared" si="0"/>
        <v>0</v>
      </c>
      <c r="G17" s="12"/>
      <c r="H17" s="12">
        <f t="shared" si="1"/>
        <v>0</v>
      </c>
    </row>
    <row r="18" spans="2:8" ht="14.25">
      <c r="B18" s="23"/>
      <c r="C18" s="24"/>
      <c r="D18" s="13" t="s">
        <v>22</v>
      </c>
      <c r="E18" s="14">
        <f>+E7+E10+E16+E17</f>
        <v>146051467</v>
      </c>
      <c r="F18" s="14">
        <f t="shared" si="0"/>
        <v>146051467</v>
      </c>
      <c r="G18" s="14">
        <f>+G7+G10+G16+G17</f>
        <v>0</v>
      </c>
      <c r="H18" s="14">
        <f t="shared" si="1"/>
        <v>146051467</v>
      </c>
    </row>
    <row r="19" spans="2:8" ht="14.25">
      <c r="B19" s="23"/>
      <c r="C19" s="22" t="s">
        <v>23</v>
      </c>
      <c r="D19" s="11" t="s">
        <v>24</v>
      </c>
      <c r="E19" s="12">
        <f>+E20+E21+E22+E23+E24+E25+E26</f>
        <v>98870159</v>
      </c>
      <c r="F19" s="12">
        <f t="shared" si="0"/>
        <v>98870159</v>
      </c>
      <c r="G19" s="12">
        <f>+G20+G21+G22+G23+G24+G25+G26</f>
        <v>0</v>
      </c>
      <c r="H19" s="12">
        <f t="shared" si="1"/>
        <v>98870159</v>
      </c>
    </row>
    <row r="20" spans="2:8" ht="14.25">
      <c r="B20" s="23"/>
      <c r="C20" s="23"/>
      <c r="D20" s="11" t="s">
        <v>25</v>
      </c>
      <c r="E20" s="12"/>
      <c r="F20" s="12">
        <f t="shared" si="0"/>
        <v>0</v>
      </c>
      <c r="G20" s="12"/>
      <c r="H20" s="12">
        <f t="shared" si="1"/>
        <v>0</v>
      </c>
    </row>
    <row r="21" spans="2:8" ht="14.25">
      <c r="B21" s="23"/>
      <c r="C21" s="23"/>
      <c r="D21" s="11" t="s">
        <v>26</v>
      </c>
      <c r="E21" s="12">
        <v>50048819</v>
      </c>
      <c r="F21" s="12">
        <f t="shared" si="0"/>
        <v>50048819</v>
      </c>
      <c r="G21" s="12"/>
      <c r="H21" s="12">
        <f t="shared" si="1"/>
        <v>50048819</v>
      </c>
    </row>
    <row r="22" spans="2:8" ht="14.25">
      <c r="B22" s="23"/>
      <c r="C22" s="23"/>
      <c r="D22" s="11" t="s">
        <v>27</v>
      </c>
      <c r="E22" s="12">
        <v>15580833</v>
      </c>
      <c r="F22" s="12">
        <f t="shared" si="0"/>
        <v>15580833</v>
      </c>
      <c r="G22" s="12"/>
      <c r="H22" s="12">
        <f t="shared" si="1"/>
        <v>15580833</v>
      </c>
    </row>
    <row r="23" spans="2:8" ht="14.25">
      <c r="B23" s="23"/>
      <c r="C23" s="23"/>
      <c r="D23" s="11" t="s">
        <v>28</v>
      </c>
      <c r="E23" s="12"/>
      <c r="F23" s="12">
        <f t="shared" si="0"/>
        <v>0</v>
      </c>
      <c r="G23" s="12"/>
      <c r="H23" s="12">
        <f t="shared" si="1"/>
        <v>0</v>
      </c>
    </row>
    <row r="24" spans="2:8" ht="14.25">
      <c r="B24" s="23"/>
      <c r="C24" s="23"/>
      <c r="D24" s="11" t="s">
        <v>29</v>
      </c>
      <c r="E24" s="12">
        <v>20158982</v>
      </c>
      <c r="F24" s="12">
        <f t="shared" si="0"/>
        <v>20158982</v>
      </c>
      <c r="G24" s="12"/>
      <c r="H24" s="12">
        <f t="shared" si="1"/>
        <v>20158982</v>
      </c>
    </row>
    <row r="25" spans="2:8" ht="14.25">
      <c r="B25" s="23"/>
      <c r="C25" s="23"/>
      <c r="D25" s="11" t="s">
        <v>30</v>
      </c>
      <c r="E25" s="12">
        <v>2055707</v>
      </c>
      <c r="F25" s="12">
        <f t="shared" si="0"/>
        <v>2055707</v>
      </c>
      <c r="G25" s="12"/>
      <c r="H25" s="12">
        <f t="shared" si="1"/>
        <v>2055707</v>
      </c>
    </row>
    <row r="26" spans="2:8" ht="14.25">
      <c r="B26" s="23"/>
      <c r="C26" s="23"/>
      <c r="D26" s="11" t="s">
        <v>31</v>
      </c>
      <c r="E26" s="12">
        <v>11025818</v>
      </c>
      <c r="F26" s="12">
        <f t="shared" si="0"/>
        <v>11025818</v>
      </c>
      <c r="G26" s="12"/>
      <c r="H26" s="12">
        <f t="shared" si="1"/>
        <v>11025818</v>
      </c>
    </row>
    <row r="27" spans="2:8" ht="14.25">
      <c r="B27" s="23"/>
      <c r="C27" s="23"/>
      <c r="D27" s="11" t="s">
        <v>32</v>
      </c>
      <c r="E27" s="12">
        <f>+E28+E29+E30+E31+E32+E33+E34+E35</f>
        <v>15394024</v>
      </c>
      <c r="F27" s="12">
        <f t="shared" si="0"/>
        <v>15394024</v>
      </c>
      <c r="G27" s="12">
        <f>+G28+G29+G30+G31+G32+G33+G34+G35</f>
        <v>0</v>
      </c>
      <c r="H27" s="12">
        <f t="shared" si="1"/>
        <v>15394024</v>
      </c>
    </row>
    <row r="28" spans="2:8" ht="14.25">
      <c r="B28" s="23"/>
      <c r="C28" s="23"/>
      <c r="D28" s="11" t="s">
        <v>33</v>
      </c>
      <c r="E28" s="12">
        <v>7645235</v>
      </c>
      <c r="F28" s="12">
        <f t="shared" si="0"/>
        <v>7645235</v>
      </c>
      <c r="G28" s="12"/>
      <c r="H28" s="12">
        <f t="shared" si="1"/>
        <v>7645235</v>
      </c>
    </row>
    <row r="29" spans="2:8" ht="14.25">
      <c r="B29" s="23"/>
      <c r="C29" s="23"/>
      <c r="D29" s="11" t="s">
        <v>34</v>
      </c>
      <c r="E29" s="12">
        <v>223987</v>
      </c>
      <c r="F29" s="12">
        <f t="shared" si="0"/>
        <v>223987</v>
      </c>
      <c r="G29" s="12"/>
      <c r="H29" s="12">
        <f t="shared" si="1"/>
        <v>223987</v>
      </c>
    </row>
    <row r="30" spans="2:8" ht="14.25">
      <c r="B30" s="23"/>
      <c r="C30" s="23"/>
      <c r="D30" s="11" t="s">
        <v>35</v>
      </c>
      <c r="E30" s="12">
        <v>2478019</v>
      </c>
      <c r="F30" s="12">
        <f t="shared" si="0"/>
        <v>2478019</v>
      </c>
      <c r="G30" s="12"/>
      <c r="H30" s="12">
        <f t="shared" si="1"/>
        <v>2478019</v>
      </c>
    </row>
    <row r="31" spans="2:8" ht="14.25">
      <c r="B31" s="23"/>
      <c r="C31" s="23"/>
      <c r="D31" s="11" t="s">
        <v>36</v>
      </c>
      <c r="E31" s="12">
        <v>2743187</v>
      </c>
      <c r="F31" s="12">
        <f t="shared" si="0"/>
        <v>2743187</v>
      </c>
      <c r="G31" s="12"/>
      <c r="H31" s="12">
        <f t="shared" si="1"/>
        <v>2743187</v>
      </c>
    </row>
    <row r="32" spans="2:8" ht="14.25">
      <c r="B32" s="23"/>
      <c r="C32" s="23"/>
      <c r="D32" s="11" t="s">
        <v>37</v>
      </c>
      <c r="E32" s="12">
        <v>856135</v>
      </c>
      <c r="F32" s="12">
        <f t="shared" si="0"/>
        <v>856135</v>
      </c>
      <c r="G32" s="12"/>
      <c r="H32" s="12">
        <f t="shared" si="1"/>
        <v>856135</v>
      </c>
    </row>
    <row r="33" spans="2:8" ht="14.25">
      <c r="B33" s="23"/>
      <c r="C33" s="23"/>
      <c r="D33" s="11" t="s">
        <v>38</v>
      </c>
      <c r="E33" s="12">
        <v>391040</v>
      </c>
      <c r="F33" s="12">
        <f t="shared" si="0"/>
        <v>391040</v>
      </c>
      <c r="G33" s="12"/>
      <c r="H33" s="12">
        <f t="shared" si="1"/>
        <v>391040</v>
      </c>
    </row>
    <row r="34" spans="2:8" ht="14.25">
      <c r="B34" s="23"/>
      <c r="C34" s="23"/>
      <c r="D34" s="11" t="s">
        <v>39</v>
      </c>
      <c r="E34" s="12">
        <v>877474</v>
      </c>
      <c r="F34" s="12">
        <f t="shared" si="0"/>
        <v>877474</v>
      </c>
      <c r="G34" s="12"/>
      <c r="H34" s="12">
        <f t="shared" si="1"/>
        <v>877474</v>
      </c>
    </row>
    <row r="35" spans="2:8" ht="14.25">
      <c r="B35" s="23"/>
      <c r="C35" s="23"/>
      <c r="D35" s="11" t="s">
        <v>40</v>
      </c>
      <c r="E35" s="12">
        <v>178947</v>
      </c>
      <c r="F35" s="12">
        <f t="shared" si="0"/>
        <v>178947</v>
      </c>
      <c r="G35" s="12"/>
      <c r="H35" s="12">
        <f t="shared" si="1"/>
        <v>178947</v>
      </c>
    </row>
    <row r="36" spans="2:8" ht="14.25">
      <c r="B36" s="23"/>
      <c r="C36" s="23"/>
      <c r="D36" s="11" t="s">
        <v>41</v>
      </c>
      <c r="E36" s="12">
        <f>+E37+E38+E39+E40+E41+E42+E43+E44+E45+E46+E47+E48+E49+E50+E51+E52+E53</f>
        <v>9879480</v>
      </c>
      <c r="F36" s="12">
        <f t="shared" si="0"/>
        <v>9879480</v>
      </c>
      <c r="G36" s="12">
        <f>+G37+G38+G39+G40+G41+G42+G43+G44+G45+G46+G47+G48+G49+G50+G51+G52+G53</f>
        <v>0</v>
      </c>
      <c r="H36" s="12">
        <f t="shared" si="1"/>
        <v>9879480</v>
      </c>
    </row>
    <row r="37" spans="2:8" ht="14.25">
      <c r="B37" s="23"/>
      <c r="C37" s="23"/>
      <c r="D37" s="11" t="s">
        <v>42</v>
      </c>
      <c r="E37" s="12">
        <v>995586</v>
      </c>
      <c r="F37" s="12">
        <f t="shared" si="0"/>
        <v>995586</v>
      </c>
      <c r="G37" s="12"/>
      <c r="H37" s="12">
        <f t="shared" si="1"/>
        <v>995586</v>
      </c>
    </row>
    <row r="38" spans="2:8" ht="14.25">
      <c r="B38" s="23"/>
      <c r="C38" s="23"/>
      <c r="D38" s="11" t="s">
        <v>43</v>
      </c>
      <c r="E38" s="12">
        <v>1748242</v>
      </c>
      <c r="F38" s="12">
        <f t="shared" si="0"/>
        <v>1748242</v>
      </c>
      <c r="G38" s="12"/>
      <c r="H38" s="12">
        <f t="shared" si="1"/>
        <v>1748242</v>
      </c>
    </row>
    <row r="39" spans="2:8" ht="14.25">
      <c r="B39" s="23"/>
      <c r="C39" s="23"/>
      <c r="D39" s="11" t="s">
        <v>44</v>
      </c>
      <c r="E39" s="12">
        <v>1113357</v>
      </c>
      <c r="F39" s="12">
        <f t="shared" si="0"/>
        <v>1113357</v>
      </c>
      <c r="G39" s="12"/>
      <c r="H39" s="12">
        <f t="shared" si="1"/>
        <v>1113357</v>
      </c>
    </row>
    <row r="40" spans="2:8" ht="14.25">
      <c r="B40" s="23"/>
      <c r="C40" s="23"/>
      <c r="D40" s="11" t="s">
        <v>45</v>
      </c>
      <c r="E40" s="12">
        <v>114693</v>
      </c>
      <c r="F40" s="12">
        <f t="shared" si="0"/>
        <v>114693</v>
      </c>
      <c r="G40" s="12"/>
      <c r="H40" s="12">
        <f t="shared" si="1"/>
        <v>114693</v>
      </c>
    </row>
    <row r="41" spans="2:8" ht="14.25">
      <c r="B41" s="23"/>
      <c r="C41" s="23"/>
      <c r="D41" s="11" t="s">
        <v>46</v>
      </c>
      <c r="E41" s="12">
        <v>518984</v>
      </c>
      <c r="F41" s="12">
        <f t="shared" si="0"/>
        <v>518984</v>
      </c>
      <c r="G41" s="12"/>
      <c r="H41" s="12">
        <f t="shared" si="1"/>
        <v>518984</v>
      </c>
    </row>
    <row r="42" spans="2:8" ht="14.25">
      <c r="B42" s="23"/>
      <c r="C42" s="23"/>
      <c r="D42" s="11" t="s">
        <v>36</v>
      </c>
      <c r="E42" s="12"/>
      <c r="F42" s="12">
        <f t="shared" si="0"/>
        <v>0</v>
      </c>
      <c r="G42" s="12"/>
      <c r="H42" s="12">
        <f t="shared" si="1"/>
        <v>0</v>
      </c>
    </row>
    <row r="43" spans="2:8" ht="14.25">
      <c r="B43" s="23"/>
      <c r="C43" s="23"/>
      <c r="D43" s="11" t="s">
        <v>47</v>
      </c>
      <c r="E43" s="12">
        <v>1129868</v>
      </c>
      <c r="F43" s="12">
        <f t="shared" si="0"/>
        <v>1129868</v>
      </c>
      <c r="G43" s="12"/>
      <c r="H43" s="12">
        <f t="shared" si="1"/>
        <v>1129868</v>
      </c>
    </row>
    <row r="44" spans="2:8" ht="14.25">
      <c r="B44" s="23"/>
      <c r="C44" s="23"/>
      <c r="D44" s="11" t="s">
        <v>48</v>
      </c>
      <c r="E44" s="12">
        <v>482812</v>
      </c>
      <c r="F44" s="12">
        <f t="shared" si="0"/>
        <v>482812</v>
      </c>
      <c r="G44" s="12"/>
      <c r="H44" s="12">
        <f t="shared" si="1"/>
        <v>482812</v>
      </c>
    </row>
    <row r="45" spans="2:8" ht="14.25">
      <c r="B45" s="23"/>
      <c r="C45" s="23"/>
      <c r="D45" s="11" t="s">
        <v>49</v>
      </c>
      <c r="E45" s="12">
        <v>143489</v>
      </c>
      <c r="F45" s="12">
        <f t="shared" si="0"/>
        <v>143489</v>
      </c>
      <c r="G45" s="12"/>
      <c r="H45" s="12">
        <f t="shared" si="1"/>
        <v>143489</v>
      </c>
    </row>
    <row r="46" spans="2:8" ht="14.25">
      <c r="B46" s="23"/>
      <c r="C46" s="23"/>
      <c r="D46" s="11" t="s">
        <v>50</v>
      </c>
      <c r="E46" s="12">
        <v>1913330</v>
      </c>
      <c r="F46" s="12">
        <f t="shared" si="0"/>
        <v>1913330</v>
      </c>
      <c r="G46" s="12"/>
      <c r="H46" s="12">
        <f t="shared" si="1"/>
        <v>1913330</v>
      </c>
    </row>
    <row r="47" spans="2:8" ht="14.25">
      <c r="B47" s="23"/>
      <c r="C47" s="23"/>
      <c r="D47" s="11" t="s">
        <v>38</v>
      </c>
      <c r="E47" s="12"/>
      <c r="F47" s="12">
        <f t="shared" si="0"/>
        <v>0</v>
      </c>
      <c r="G47" s="12"/>
      <c r="H47" s="12">
        <f t="shared" si="1"/>
        <v>0</v>
      </c>
    </row>
    <row r="48" spans="2:8" ht="14.25">
      <c r="B48" s="23"/>
      <c r="C48" s="23"/>
      <c r="D48" s="11" t="s">
        <v>39</v>
      </c>
      <c r="E48" s="12">
        <v>151200</v>
      </c>
      <c r="F48" s="12">
        <f t="shared" si="0"/>
        <v>151200</v>
      </c>
      <c r="G48" s="12"/>
      <c r="H48" s="12">
        <f t="shared" si="1"/>
        <v>151200</v>
      </c>
    </row>
    <row r="49" spans="2:8" ht="14.25">
      <c r="B49" s="23"/>
      <c r="C49" s="23"/>
      <c r="D49" s="11" t="s">
        <v>51</v>
      </c>
      <c r="E49" s="12">
        <v>759819</v>
      </c>
      <c r="F49" s="12">
        <f t="shared" si="0"/>
        <v>759819</v>
      </c>
      <c r="G49" s="12"/>
      <c r="H49" s="12">
        <f t="shared" si="1"/>
        <v>759819</v>
      </c>
    </row>
    <row r="50" spans="2:8" ht="14.25">
      <c r="B50" s="23"/>
      <c r="C50" s="23"/>
      <c r="D50" s="11" t="s">
        <v>52</v>
      </c>
      <c r="E50" s="12"/>
      <c r="F50" s="12">
        <f t="shared" si="0"/>
        <v>0</v>
      </c>
      <c r="G50" s="12"/>
      <c r="H50" s="12">
        <f t="shared" si="1"/>
        <v>0</v>
      </c>
    </row>
    <row r="51" spans="2:8" ht="14.25">
      <c r="B51" s="23"/>
      <c r="C51" s="23"/>
      <c r="D51" s="11" t="s">
        <v>53</v>
      </c>
      <c r="E51" s="12">
        <v>275300</v>
      </c>
      <c r="F51" s="12">
        <f t="shared" si="0"/>
        <v>275300</v>
      </c>
      <c r="G51" s="12"/>
      <c r="H51" s="12">
        <f t="shared" si="1"/>
        <v>275300</v>
      </c>
    </row>
    <row r="52" spans="2:8" ht="14.25">
      <c r="B52" s="23"/>
      <c r="C52" s="23"/>
      <c r="D52" s="11" t="s">
        <v>54</v>
      </c>
      <c r="E52" s="12"/>
      <c r="F52" s="12">
        <f t="shared" si="0"/>
        <v>0</v>
      </c>
      <c r="G52" s="12"/>
      <c r="H52" s="12">
        <f t="shared" si="1"/>
        <v>0</v>
      </c>
    </row>
    <row r="53" spans="2:8" ht="14.25">
      <c r="B53" s="23"/>
      <c r="C53" s="23"/>
      <c r="D53" s="11" t="s">
        <v>40</v>
      </c>
      <c r="E53" s="12">
        <v>532800</v>
      </c>
      <c r="F53" s="12">
        <f t="shared" si="0"/>
        <v>532800</v>
      </c>
      <c r="G53" s="12"/>
      <c r="H53" s="12">
        <f t="shared" si="1"/>
        <v>532800</v>
      </c>
    </row>
    <row r="54" spans="2:8" ht="14.25">
      <c r="B54" s="23"/>
      <c r="C54" s="23"/>
      <c r="D54" s="11" t="s">
        <v>55</v>
      </c>
      <c r="E54" s="12">
        <v>10165973</v>
      </c>
      <c r="F54" s="12">
        <f t="shared" si="0"/>
        <v>10165973</v>
      </c>
      <c r="G54" s="12"/>
      <c r="H54" s="12">
        <f t="shared" si="1"/>
        <v>10165973</v>
      </c>
    </row>
    <row r="55" spans="2:8" ht="14.25">
      <c r="B55" s="23"/>
      <c r="C55" s="23"/>
      <c r="D55" s="11" t="s">
        <v>56</v>
      </c>
      <c r="E55" s="12">
        <v>-2060619</v>
      </c>
      <c r="F55" s="12">
        <f t="shared" si="0"/>
        <v>-2060619</v>
      </c>
      <c r="G55" s="12"/>
      <c r="H55" s="12">
        <f t="shared" si="1"/>
        <v>-2060619</v>
      </c>
    </row>
    <row r="56" spans="2:8" ht="14.25">
      <c r="B56" s="23"/>
      <c r="C56" s="23"/>
      <c r="D56" s="11" t="s">
        <v>57</v>
      </c>
      <c r="E56" s="12"/>
      <c r="F56" s="12">
        <f t="shared" si="0"/>
        <v>0</v>
      </c>
      <c r="G56" s="12"/>
      <c r="H56" s="12">
        <f t="shared" si="1"/>
        <v>0</v>
      </c>
    </row>
    <row r="57" spans="2:8" ht="14.25">
      <c r="B57" s="23"/>
      <c r="C57" s="24"/>
      <c r="D57" s="13" t="s">
        <v>58</v>
      </c>
      <c r="E57" s="14">
        <f>+E19+E27+E36+E54+E55+E56</f>
        <v>132249017</v>
      </c>
      <c r="F57" s="14">
        <f t="shared" si="0"/>
        <v>132249017</v>
      </c>
      <c r="G57" s="14">
        <f>+G19+G27+G36+G54+G55+G56</f>
        <v>0</v>
      </c>
      <c r="H57" s="14">
        <f t="shared" si="1"/>
        <v>132249017</v>
      </c>
    </row>
    <row r="58" spans="2:8" ht="14.25">
      <c r="B58" s="24"/>
      <c r="C58" s="15" t="s">
        <v>59</v>
      </c>
      <c r="D58" s="16"/>
      <c r="E58" s="17">
        <f xml:space="preserve"> +E18 - E57</f>
        <v>13802450</v>
      </c>
      <c r="F58" s="17">
        <f t="shared" si="0"/>
        <v>13802450</v>
      </c>
      <c r="G58" s="17">
        <f xml:space="preserve"> +G18 - G57</f>
        <v>0</v>
      </c>
      <c r="H58" s="17">
        <f t="shared" si="1"/>
        <v>13802450</v>
      </c>
    </row>
    <row r="59" spans="2:8" ht="14.25">
      <c r="B59" s="22" t="s">
        <v>60</v>
      </c>
      <c r="C59" s="22" t="s">
        <v>11</v>
      </c>
      <c r="D59" s="11" t="s">
        <v>61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23"/>
      <c r="C60" s="23"/>
      <c r="D60" s="11" t="s">
        <v>62</v>
      </c>
      <c r="E60" s="12">
        <v>14266</v>
      </c>
      <c r="F60" s="12">
        <f t="shared" si="0"/>
        <v>14266</v>
      </c>
      <c r="G60" s="12"/>
      <c r="H60" s="12">
        <f t="shared" si="1"/>
        <v>14266</v>
      </c>
    </row>
    <row r="61" spans="2:8" ht="14.25">
      <c r="B61" s="23"/>
      <c r="C61" s="23"/>
      <c r="D61" s="11" t="s">
        <v>63</v>
      </c>
      <c r="E61" s="12">
        <f>+E62</f>
        <v>262113</v>
      </c>
      <c r="F61" s="12">
        <f t="shared" si="0"/>
        <v>262113</v>
      </c>
      <c r="G61" s="12">
        <f>+G62</f>
        <v>0</v>
      </c>
      <c r="H61" s="12">
        <f t="shared" si="1"/>
        <v>262113</v>
      </c>
    </row>
    <row r="62" spans="2:8" ht="14.25">
      <c r="B62" s="23"/>
      <c r="C62" s="23"/>
      <c r="D62" s="11" t="s">
        <v>64</v>
      </c>
      <c r="E62" s="12">
        <v>262113</v>
      </c>
      <c r="F62" s="12">
        <f t="shared" si="0"/>
        <v>262113</v>
      </c>
      <c r="G62" s="12"/>
      <c r="H62" s="12">
        <f t="shared" si="1"/>
        <v>262113</v>
      </c>
    </row>
    <row r="63" spans="2:8" ht="14.25">
      <c r="B63" s="23"/>
      <c r="C63" s="24"/>
      <c r="D63" s="13" t="s">
        <v>65</v>
      </c>
      <c r="E63" s="14">
        <f>+E59+E60+E61</f>
        <v>276379</v>
      </c>
      <c r="F63" s="14">
        <f t="shared" si="0"/>
        <v>276379</v>
      </c>
      <c r="G63" s="14">
        <f>+G59+G60+G61</f>
        <v>0</v>
      </c>
      <c r="H63" s="14">
        <f t="shared" si="1"/>
        <v>276379</v>
      </c>
    </row>
    <row r="64" spans="2:8" ht="14.25">
      <c r="B64" s="23"/>
      <c r="C64" s="22" t="s">
        <v>23</v>
      </c>
      <c r="D64" s="11" t="s">
        <v>66</v>
      </c>
      <c r="E64" s="12">
        <v>150000</v>
      </c>
      <c r="F64" s="12">
        <f t="shared" si="0"/>
        <v>150000</v>
      </c>
      <c r="G64" s="12"/>
      <c r="H64" s="12">
        <f t="shared" si="1"/>
        <v>150000</v>
      </c>
    </row>
    <row r="65" spans="2:8" ht="14.25">
      <c r="B65" s="23"/>
      <c r="C65" s="23"/>
      <c r="D65" s="11" t="s">
        <v>67</v>
      </c>
      <c r="E65" s="12"/>
      <c r="F65" s="12">
        <f t="shared" si="0"/>
        <v>0</v>
      </c>
      <c r="G65" s="12"/>
      <c r="H65" s="12">
        <f t="shared" si="1"/>
        <v>0</v>
      </c>
    </row>
    <row r="66" spans="2:8" ht="14.25">
      <c r="B66" s="23"/>
      <c r="C66" s="24"/>
      <c r="D66" s="13" t="s">
        <v>68</v>
      </c>
      <c r="E66" s="14">
        <f>+E64+E65</f>
        <v>150000</v>
      </c>
      <c r="F66" s="14">
        <f t="shared" si="0"/>
        <v>150000</v>
      </c>
      <c r="G66" s="14">
        <f>+G64+G65</f>
        <v>0</v>
      </c>
      <c r="H66" s="14">
        <f t="shared" si="1"/>
        <v>150000</v>
      </c>
    </row>
    <row r="67" spans="2:8" ht="14.25">
      <c r="B67" s="24"/>
      <c r="C67" s="15" t="s">
        <v>69</v>
      </c>
      <c r="D67" s="18"/>
      <c r="E67" s="19">
        <f xml:space="preserve"> +E63 - E66</f>
        <v>126379</v>
      </c>
      <c r="F67" s="19">
        <f t="shared" si="0"/>
        <v>126379</v>
      </c>
      <c r="G67" s="19">
        <f xml:space="preserve"> +G63 - G66</f>
        <v>0</v>
      </c>
      <c r="H67" s="19">
        <f t="shared" si="1"/>
        <v>126379</v>
      </c>
    </row>
    <row r="68" spans="2:8" ht="14.25">
      <c r="B68" s="15" t="s">
        <v>70</v>
      </c>
      <c r="C68" s="20"/>
      <c r="D68" s="16"/>
      <c r="E68" s="17">
        <f xml:space="preserve"> +E58 +E67</f>
        <v>13928829</v>
      </c>
      <c r="F68" s="17">
        <f t="shared" si="0"/>
        <v>13928829</v>
      </c>
      <c r="G68" s="17">
        <f xml:space="preserve"> +G58 +G67</f>
        <v>0</v>
      </c>
      <c r="H68" s="17">
        <f t="shared" si="1"/>
        <v>13928829</v>
      </c>
    </row>
  </sheetData>
  <sheetProtection algorithmName="SHA-512" hashValue="Wj5lHyN3Hi8xXP0FyWeqXk3fOVDA8YNj0kk7SmX/syHyRZ7rUu8ZpSWDjnFT9dMssrkYJv9ehcyouCD4YYrIYQ==" saltValue="fWN919qraAOw0S3zOxnMmQ==" spinCount="100000" sheet="1" objects="1" scenarios="1"/>
  <mergeCells count="12">
    <mergeCell ref="B2:H2"/>
    <mergeCell ref="B3:H3"/>
    <mergeCell ref="B5:D6"/>
    <mergeCell ref="F5:F6"/>
    <mergeCell ref="G5:G6"/>
    <mergeCell ref="H5:H6"/>
    <mergeCell ref="B7:B58"/>
    <mergeCell ref="C7:C18"/>
    <mergeCell ref="C19:C57"/>
    <mergeCell ref="B59:B67"/>
    <mergeCell ref="C59:C63"/>
    <mergeCell ref="C64:C66"/>
  </mergeCells>
  <phoneticPr fontId="2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68"/>
  <sheetViews>
    <sheetView showGridLines="0" zoomScaleNormal="100" workbookViewId="0"/>
  </sheetViews>
  <sheetFormatPr defaultRowHeight="13.5"/>
  <cols>
    <col min="1" max="3" width="2.875" customWidth="1"/>
    <col min="4" max="4" width="44.375" customWidth="1"/>
    <col min="5" max="9" width="20.75" customWidth="1"/>
  </cols>
  <sheetData>
    <row r="1" spans="2:9" ht="21">
      <c r="B1" s="1"/>
      <c r="C1" s="1"/>
      <c r="D1" s="1"/>
      <c r="E1" s="1"/>
      <c r="F1" s="1"/>
      <c r="G1" s="2"/>
      <c r="H1" s="3"/>
      <c r="I1" s="4" t="s">
        <v>0</v>
      </c>
    </row>
    <row r="2" spans="2:9" ht="21">
      <c r="B2" s="25" t="s">
        <v>71</v>
      </c>
      <c r="C2" s="25"/>
      <c r="D2" s="25"/>
      <c r="E2" s="25"/>
      <c r="F2" s="25"/>
      <c r="G2" s="25"/>
      <c r="H2" s="25"/>
      <c r="I2" s="25"/>
    </row>
    <row r="3" spans="2:9" ht="21">
      <c r="B3" s="26" t="s">
        <v>72</v>
      </c>
      <c r="C3" s="26"/>
      <c r="D3" s="26"/>
      <c r="E3" s="26"/>
      <c r="F3" s="26"/>
      <c r="G3" s="26"/>
      <c r="H3" s="26"/>
      <c r="I3" s="26"/>
    </row>
    <row r="4" spans="2:9" ht="15.75">
      <c r="B4" s="5"/>
      <c r="C4" s="5"/>
      <c r="D4" s="5"/>
      <c r="E4" s="5"/>
      <c r="F4" s="5"/>
      <c r="G4" s="6"/>
      <c r="H4" s="6"/>
      <c r="I4" s="5" t="s">
        <v>73</v>
      </c>
    </row>
    <row r="5" spans="2:9" ht="14.25">
      <c r="B5" s="27" t="s">
        <v>4</v>
      </c>
      <c r="C5" s="28"/>
      <c r="D5" s="29"/>
      <c r="E5" s="35" t="s">
        <v>5</v>
      </c>
      <c r="F5" s="36"/>
      <c r="G5" s="33" t="s">
        <v>6</v>
      </c>
      <c r="H5" s="33" t="s">
        <v>7</v>
      </c>
      <c r="I5" s="33" t="s">
        <v>8</v>
      </c>
    </row>
    <row r="6" spans="2:9" ht="28.5">
      <c r="B6" s="30"/>
      <c r="C6" s="31"/>
      <c r="D6" s="32"/>
      <c r="E6" s="8" t="s">
        <v>74</v>
      </c>
      <c r="F6" s="21" t="s">
        <v>75</v>
      </c>
      <c r="G6" s="34"/>
      <c r="H6" s="34"/>
      <c r="I6" s="34"/>
    </row>
    <row r="7" spans="2:9" ht="14.25">
      <c r="B7" s="22" t="s">
        <v>10</v>
      </c>
      <c r="C7" s="22" t="s">
        <v>11</v>
      </c>
      <c r="D7" s="9" t="s">
        <v>12</v>
      </c>
      <c r="E7" s="10">
        <f>+E8</f>
        <v>0</v>
      </c>
      <c r="F7" s="10">
        <f>+F8</f>
        <v>0</v>
      </c>
      <c r="G7" s="10">
        <f>+E7+F7</f>
        <v>0</v>
      </c>
      <c r="H7" s="10">
        <f>+H8</f>
        <v>0</v>
      </c>
      <c r="I7" s="10">
        <f>G7-H7</f>
        <v>0</v>
      </c>
    </row>
    <row r="8" spans="2:9" ht="14.25">
      <c r="B8" s="23"/>
      <c r="C8" s="23"/>
      <c r="D8" s="11" t="s">
        <v>13</v>
      </c>
      <c r="E8" s="12">
        <f>+E9</f>
        <v>0</v>
      </c>
      <c r="F8" s="12">
        <f>+F9</f>
        <v>0</v>
      </c>
      <c r="G8" s="12">
        <f t="shared" ref="G8:G68" si="0">+E8+F8</f>
        <v>0</v>
      </c>
      <c r="H8" s="12">
        <f>+H9</f>
        <v>0</v>
      </c>
      <c r="I8" s="12">
        <f t="shared" ref="I8:I68" si="1">G8-H8</f>
        <v>0</v>
      </c>
    </row>
    <row r="9" spans="2:9" ht="14.25">
      <c r="B9" s="23"/>
      <c r="C9" s="23"/>
      <c r="D9" s="11" t="s">
        <v>14</v>
      </c>
      <c r="E9" s="12"/>
      <c r="F9" s="12"/>
      <c r="G9" s="12">
        <f t="shared" si="0"/>
        <v>0</v>
      </c>
      <c r="H9" s="12"/>
      <c r="I9" s="12">
        <f t="shared" si="1"/>
        <v>0</v>
      </c>
    </row>
    <row r="10" spans="2:9" ht="14.25">
      <c r="B10" s="23"/>
      <c r="C10" s="23"/>
      <c r="D10" s="11" t="s">
        <v>15</v>
      </c>
      <c r="E10" s="12">
        <f>+E11+E12</f>
        <v>8699593</v>
      </c>
      <c r="F10" s="12">
        <f>+F11+F12</f>
        <v>135864659</v>
      </c>
      <c r="G10" s="12">
        <f t="shared" si="0"/>
        <v>144564252</v>
      </c>
      <c r="H10" s="12">
        <f>+H11+H12</f>
        <v>0</v>
      </c>
      <c r="I10" s="12">
        <f t="shared" si="1"/>
        <v>144564252</v>
      </c>
    </row>
    <row r="11" spans="2:9" ht="14.25">
      <c r="B11" s="23"/>
      <c r="C11" s="23"/>
      <c r="D11" s="11" t="s">
        <v>16</v>
      </c>
      <c r="E11" s="12"/>
      <c r="F11" s="12">
        <v>116982310</v>
      </c>
      <c r="G11" s="12">
        <f t="shared" si="0"/>
        <v>116982310</v>
      </c>
      <c r="H11" s="12"/>
      <c r="I11" s="12">
        <f t="shared" si="1"/>
        <v>116982310</v>
      </c>
    </row>
    <row r="12" spans="2:9" ht="14.25">
      <c r="B12" s="23"/>
      <c r="C12" s="23"/>
      <c r="D12" s="11" t="s">
        <v>13</v>
      </c>
      <c r="E12" s="12">
        <f>+E13+E14+E15</f>
        <v>8699593</v>
      </c>
      <c r="F12" s="12">
        <f>+F13+F14+F15</f>
        <v>18882349</v>
      </c>
      <c r="G12" s="12">
        <f t="shared" si="0"/>
        <v>27581942</v>
      </c>
      <c r="H12" s="12">
        <f>+H13+H14+H15</f>
        <v>0</v>
      </c>
      <c r="I12" s="12">
        <f t="shared" si="1"/>
        <v>27581942</v>
      </c>
    </row>
    <row r="13" spans="2:9" ht="14.25">
      <c r="B13" s="23"/>
      <c r="C13" s="23"/>
      <c r="D13" s="11" t="s">
        <v>17</v>
      </c>
      <c r="E13" s="12">
        <v>5093000</v>
      </c>
      <c r="F13" s="12">
        <v>8373580</v>
      </c>
      <c r="G13" s="12">
        <f t="shared" si="0"/>
        <v>13466580</v>
      </c>
      <c r="H13" s="12"/>
      <c r="I13" s="12">
        <f t="shared" si="1"/>
        <v>13466580</v>
      </c>
    </row>
    <row r="14" spans="2:9" ht="14.25">
      <c r="B14" s="23"/>
      <c r="C14" s="23"/>
      <c r="D14" s="11" t="s">
        <v>18</v>
      </c>
      <c r="E14" s="12">
        <v>3606593</v>
      </c>
      <c r="F14" s="12">
        <v>10508769</v>
      </c>
      <c r="G14" s="12">
        <f t="shared" si="0"/>
        <v>14115362</v>
      </c>
      <c r="H14" s="12"/>
      <c r="I14" s="12">
        <f t="shared" si="1"/>
        <v>14115362</v>
      </c>
    </row>
    <row r="15" spans="2:9" ht="14.25">
      <c r="B15" s="23"/>
      <c r="C15" s="23"/>
      <c r="D15" s="11" t="s">
        <v>19</v>
      </c>
      <c r="E15" s="12"/>
      <c r="F15" s="12"/>
      <c r="G15" s="12">
        <f t="shared" si="0"/>
        <v>0</v>
      </c>
      <c r="H15" s="12"/>
      <c r="I15" s="12">
        <f t="shared" si="1"/>
        <v>0</v>
      </c>
    </row>
    <row r="16" spans="2:9" ht="14.25">
      <c r="B16" s="23"/>
      <c r="C16" s="23"/>
      <c r="D16" s="11" t="s">
        <v>20</v>
      </c>
      <c r="E16" s="12"/>
      <c r="F16" s="12"/>
      <c r="G16" s="12">
        <f t="shared" si="0"/>
        <v>0</v>
      </c>
      <c r="H16" s="12"/>
      <c r="I16" s="12">
        <f t="shared" si="1"/>
        <v>0</v>
      </c>
    </row>
    <row r="17" spans="2:9" ht="14.25">
      <c r="B17" s="23"/>
      <c r="C17" s="23"/>
      <c r="D17" s="11" t="s">
        <v>21</v>
      </c>
      <c r="E17" s="12"/>
      <c r="F17" s="12"/>
      <c r="G17" s="12">
        <f t="shared" si="0"/>
        <v>0</v>
      </c>
      <c r="H17" s="12"/>
      <c r="I17" s="12">
        <f t="shared" si="1"/>
        <v>0</v>
      </c>
    </row>
    <row r="18" spans="2:9" ht="14.25">
      <c r="B18" s="23"/>
      <c r="C18" s="24"/>
      <c r="D18" s="13" t="s">
        <v>22</v>
      </c>
      <c r="E18" s="14">
        <f>+E7+E10+E16+E17</f>
        <v>8699593</v>
      </c>
      <c r="F18" s="14">
        <f>+F7+F10+F16+F17</f>
        <v>135864659</v>
      </c>
      <c r="G18" s="14">
        <f t="shared" si="0"/>
        <v>144564252</v>
      </c>
      <c r="H18" s="14">
        <f>+H7+H10+H16+H17</f>
        <v>0</v>
      </c>
      <c r="I18" s="14">
        <f t="shared" si="1"/>
        <v>144564252</v>
      </c>
    </row>
    <row r="19" spans="2:9" ht="14.25">
      <c r="B19" s="23"/>
      <c r="C19" s="22" t="s">
        <v>23</v>
      </c>
      <c r="D19" s="11" t="s">
        <v>24</v>
      </c>
      <c r="E19" s="12">
        <f>+E20+E21+E22+E23+E24+E25+E26</f>
        <v>6296819</v>
      </c>
      <c r="F19" s="12">
        <f>+F20+F21+F22+F23+F24+F25+F26</f>
        <v>91103369</v>
      </c>
      <c r="G19" s="12">
        <f t="shared" si="0"/>
        <v>97400188</v>
      </c>
      <c r="H19" s="12">
        <f>+H20+H21+H22+H23+H24+H25+H26</f>
        <v>0</v>
      </c>
      <c r="I19" s="12">
        <f t="shared" si="1"/>
        <v>97400188</v>
      </c>
    </row>
    <row r="20" spans="2:9" ht="14.25">
      <c r="B20" s="23"/>
      <c r="C20" s="23"/>
      <c r="D20" s="11" t="s">
        <v>25</v>
      </c>
      <c r="E20" s="12"/>
      <c r="F20" s="12"/>
      <c r="G20" s="12">
        <f t="shared" si="0"/>
        <v>0</v>
      </c>
      <c r="H20" s="12"/>
      <c r="I20" s="12">
        <f t="shared" si="1"/>
        <v>0</v>
      </c>
    </row>
    <row r="21" spans="2:9" ht="14.25">
      <c r="B21" s="23"/>
      <c r="C21" s="23"/>
      <c r="D21" s="11" t="s">
        <v>26</v>
      </c>
      <c r="E21" s="12"/>
      <c r="F21" s="12">
        <v>46588536</v>
      </c>
      <c r="G21" s="12">
        <f t="shared" si="0"/>
        <v>46588536</v>
      </c>
      <c r="H21" s="12"/>
      <c r="I21" s="12">
        <f t="shared" si="1"/>
        <v>46588536</v>
      </c>
    </row>
    <row r="22" spans="2:9" ht="14.25">
      <c r="B22" s="23"/>
      <c r="C22" s="23"/>
      <c r="D22" s="11" t="s">
        <v>27</v>
      </c>
      <c r="E22" s="12"/>
      <c r="F22" s="12">
        <v>15603963</v>
      </c>
      <c r="G22" s="12">
        <f t="shared" si="0"/>
        <v>15603963</v>
      </c>
      <c r="H22" s="12"/>
      <c r="I22" s="12">
        <f t="shared" si="1"/>
        <v>15603963</v>
      </c>
    </row>
    <row r="23" spans="2:9" ht="14.25">
      <c r="B23" s="23"/>
      <c r="C23" s="23"/>
      <c r="D23" s="11" t="s">
        <v>28</v>
      </c>
      <c r="E23" s="12"/>
      <c r="F23" s="12"/>
      <c r="G23" s="12">
        <f t="shared" si="0"/>
        <v>0</v>
      </c>
      <c r="H23" s="12"/>
      <c r="I23" s="12">
        <f t="shared" si="1"/>
        <v>0</v>
      </c>
    </row>
    <row r="24" spans="2:9" ht="14.25">
      <c r="B24" s="23"/>
      <c r="C24" s="23"/>
      <c r="D24" s="11" t="s">
        <v>29</v>
      </c>
      <c r="E24" s="12">
        <v>5742403</v>
      </c>
      <c r="F24" s="12">
        <v>16735044</v>
      </c>
      <c r="G24" s="12">
        <f t="shared" si="0"/>
        <v>22477447</v>
      </c>
      <c r="H24" s="12"/>
      <c r="I24" s="12">
        <f t="shared" si="1"/>
        <v>22477447</v>
      </c>
    </row>
    <row r="25" spans="2:9" ht="14.25">
      <c r="B25" s="23"/>
      <c r="C25" s="23"/>
      <c r="D25" s="11" t="s">
        <v>30</v>
      </c>
      <c r="E25" s="12"/>
      <c r="F25" s="12">
        <v>1601818</v>
      </c>
      <c r="G25" s="12">
        <f t="shared" si="0"/>
        <v>1601818</v>
      </c>
      <c r="H25" s="12"/>
      <c r="I25" s="12">
        <f t="shared" si="1"/>
        <v>1601818</v>
      </c>
    </row>
    <row r="26" spans="2:9" ht="14.25">
      <c r="B26" s="23"/>
      <c r="C26" s="23"/>
      <c r="D26" s="11" t="s">
        <v>31</v>
      </c>
      <c r="E26" s="12">
        <v>554416</v>
      </c>
      <c r="F26" s="12">
        <v>10574008</v>
      </c>
      <c r="G26" s="12">
        <f t="shared" si="0"/>
        <v>11128424</v>
      </c>
      <c r="H26" s="12"/>
      <c r="I26" s="12">
        <f t="shared" si="1"/>
        <v>11128424</v>
      </c>
    </row>
    <row r="27" spans="2:9" ht="14.25">
      <c r="B27" s="23"/>
      <c r="C27" s="23"/>
      <c r="D27" s="11" t="s">
        <v>32</v>
      </c>
      <c r="E27" s="12">
        <f>+E28+E29+E30+E31+E32+E33+E34+E35</f>
        <v>2152293</v>
      </c>
      <c r="F27" s="12">
        <f>+F28+F29+F30+F31+F32+F33+F34+F35</f>
        <v>13659423</v>
      </c>
      <c r="G27" s="12">
        <f t="shared" si="0"/>
        <v>15811716</v>
      </c>
      <c r="H27" s="12">
        <f>+H28+H29+H30+H31+H32+H33+H34+H35</f>
        <v>0</v>
      </c>
      <c r="I27" s="12">
        <f t="shared" si="1"/>
        <v>15811716</v>
      </c>
    </row>
    <row r="28" spans="2:9" ht="14.25">
      <c r="B28" s="23"/>
      <c r="C28" s="23"/>
      <c r="D28" s="11" t="s">
        <v>33</v>
      </c>
      <c r="E28" s="12">
        <v>568436</v>
      </c>
      <c r="F28" s="12">
        <v>7120205</v>
      </c>
      <c r="G28" s="12">
        <f t="shared" si="0"/>
        <v>7688641</v>
      </c>
      <c r="H28" s="12"/>
      <c r="I28" s="12">
        <f t="shared" si="1"/>
        <v>7688641</v>
      </c>
    </row>
    <row r="29" spans="2:9" ht="14.25">
      <c r="B29" s="23"/>
      <c r="C29" s="23"/>
      <c r="D29" s="11" t="s">
        <v>34</v>
      </c>
      <c r="E29" s="12">
        <v>16740</v>
      </c>
      <c r="F29" s="12">
        <v>102182</v>
      </c>
      <c r="G29" s="12">
        <f t="shared" si="0"/>
        <v>118922</v>
      </c>
      <c r="H29" s="12"/>
      <c r="I29" s="12">
        <f t="shared" si="1"/>
        <v>118922</v>
      </c>
    </row>
    <row r="30" spans="2:9" ht="14.25">
      <c r="B30" s="23"/>
      <c r="C30" s="23"/>
      <c r="D30" s="11" t="s">
        <v>35</v>
      </c>
      <c r="E30" s="12">
        <v>622267</v>
      </c>
      <c r="F30" s="12">
        <v>2587418</v>
      </c>
      <c r="G30" s="12">
        <f t="shared" si="0"/>
        <v>3209685</v>
      </c>
      <c r="H30" s="12"/>
      <c r="I30" s="12">
        <f t="shared" si="1"/>
        <v>3209685</v>
      </c>
    </row>
    <row r="31" spans="2:9" ht="14.25">
      <c r="B31" s="23"/>
      <c r="C31" s="23"/>
      <c r="D31" s="11" t="s">
        <v>36</v>
      </c>
      <c r="E31" s="12"/>
      <c r="F31" s="12">
        <v>2568474</v>
      </c>
      <c r="G31" s="12">
        <f t="shared" si="0"/>
        <v>2568474</v>
      </c>
      <c r="H31" s="12"/>
      <c r="I31" s="12">
        <f t="shared" si="1"/>
        <v>2568474</v>
      </c>
    </row>
    <row r="32" spans="2:9" ht="14.25">
      <c r="B32" s="23"/>
      <c r="C32" s="23"/>
      <c r="D32" s="11" t="s">
        <v>37</v>
      </c>
      <c r="E32" s="12">
        <v>861590</v>
      </c>
      <c r="F32" s="12">
        <v>1033653</v>
      </c>
      <c r="G32" s="12">
        <f t="shared" si="0"/>
        <v>1895243</v>
      </c>
      <c r="H32" s="12"/>
      <c r="I32" s="12">
        <f t="shared" si="1"/>
        <v>1895243</v>
      </c>
    </row>
    <row r="33" spans="2:9" ht="14.25">
      <c r="B33" s="23"/>
      <c r="C33" s="23"/>
      <c r="D33" s="11" t="s">
        <v>38</v>
      </c>
      <c r="E33" s="12">
        <v>82720</v>
      </c>
      <c r="F33" s="12">
        <v>217460</v>
      </c>
      <c r="G33" s="12">
        <f t="shared" si="0"/>
        <v>300180</v>
      </c>
      <c r="H33" s="12"/>
      <c r="I33" s="12">
        <f t="shared" si="1"/>
        <v>300180</v>
      </c>
    </row>
    <row r="34" spans="2:9" ht="14.25">
      <c r="B34" s="23"/>
      <c r="C34" s="23"/>
      <c r="D34" s="11" t="s">
        <v>39</v>
      </c>
      <c r="E34" s="12"/>
      <c r="F34" s="12"/>
      <c r="G34" s="12">
        <f t="shared" si="0"/>
        <v>0</v>
      </c>
      <c r="H34" s="12"/>
      <c r="I34" s="12">
        <f t="shared" si="1"/>
        <v>0</v>
      </c>
    </row>
    <row r="35" spans="2:9" ht="14.25">
      <c r="B35" s="23"/>
      <c r="C35" s="23"/>
      <c r="D35" s="11" t="s">
        <v>40</v>
      </c>
      <c r="E35" s="12">
        <v>540</v>
      </c>
      <c r="F35" s="12">
        <v>30031</v>
      </c>
      <c r="G35" s="12">
        <f t="shared" si="0"/>
        <v>30571</v>
      </c>
      <c r="H35" s="12"/>
      <c r="I35" s="12">
        <f t="shared" si="1"/>
        <v>30571</v>
      </c>
    </row>
    <row r="36" spans="2:9" ht="14.25">
      <c r="B36" s="23"/>
      <c r="C36" s="23"/>
      <c r="D36" s="11" t="s">
        <v>41</v>
      </c>
      <c r="E36" s="12">
        <f>+E37+E38+E39+E40+E41+E42+E43+E44+E45+E46+E47+E48+E49+E50+E51+E52+E53</f>
        <v>2225972</v>
      </c>
      <c r="F36" s="12">
        <f>+F37+F38+F39+F40+F41+F42+F43+F44+F45+F46+F47+F48+F49+F50+F51+F52+F53</f>
        <v>10058715</v>
      </c>
      <c r="G36" s="12">
        <f t="shared" si="0"/>
        <v>12284687</v>
      </c>
      <c r="H36" s="12">
        <f>+H37+H38+H39+H40+H41+H42+H43+H44+H45+H46+H47+H48+H49+H50+H51+H52+H53</f>
        <v>0</v>
      </c>
      <c r="I36" s="12">
        <f t="shared" si="1"/>
        <v>12284687</v>
      </c>
    </row>
    <row r="37" spans="2:9" ht="14.25">
      <c r="B37" s="23"/>
      <c r="C37" s="23"/>
      <c r="D37" s="11" t="s">
        <v>42</v>
      </c>
      <c r="E37" s="12"/>
      <c r="F37" s="12">
        <v>899909</v>
      </c>
      <c r="G37" s="12">
        <f t="shared" si="0"/>
        <v>899909</v>
      </c>
      <c r="H37" s="12"/>
      <c r="I37" s="12">
        <f t="shared" si="1"/>
        <v>899909</v>
      </c>
    </row>
    <row r="38" spans="2:9" ht="14.25">
      <c r="B38" s="23"/>
      <c r="C38" s="23"/>
      <c r="D38" s="11" t="s">
        <v>43</v>
      </c>
      <c r="E38" s="12">
        <v>702880</v>
      </c>
      <c r="F38" s="12">
        <v>1444315</v>
      </c>
      <c r="G38" s="12">
        <f t="shared" si="0"/>
        <v>2147195</v>
      </c>
      <c r="H38" s="12"/>
      <c r="I38" s="12">
        <f t="shared" si="1"/>
        <v>2147195</v>
      </c>
    </row>
    <row r="39" spans="2:9" ht="14.25">
      <c r="B39" s="23"/>
      <c r="C39" s="23"/>
      <c r="D39" s="11" t="s">
        <v>44</v>
      </c>
      <c r="E39" s="12">
        <v>30690</v>
      </c>
      <c r="F39" s="12">
        <v>1213238</v>
      </c>
      <c r="G39" s="12">
        <f t="shared" si="0"/>
        <v>1243928</v>
      </c>
      <c r="H39" s="12"/>
      <c r="I39" s="12">
        <f t="shared" si="1"/>
        <v>1243928</v>
      </c>
    </row>
    <row r="40" spans="2:9" ht="14.25">
      <c r="B40" s="23"/>
      <c r="C40" s="23"/>
      <c r="D40" s="11" t="s">
        <v>45</v>
      </c>
      <c r="E40" s="12">
        <v>1325</v>
      </c>
      <c r="F40" s="12">
        <v>199445</v>
      </c>
      <c r="G40" s="12">
        <f t="shared" si="0"/>
        <v>200770</v>
      </c>
      <c r="H40" s="12"/>
      <c r="I40" s="12">
        <f t="shared" si="1"/>
        <v>200770</v>
      </c>
    </row>
    <row r="41" spans="2:9" ht="14.25">
      <c r="B41" s="23"/>
      <c r="C41" s="23"/>
      <c r="D41" s="11" t="s">
        <v>46</v>
      </c>
      <c r="E41" s="12"/>
      <c r="F41" s="12">
        <v>221450</v>
      </c>
      <c r="G41" s="12">
        <f t="shared" si="0"/>
        <v>221450</v>
      </c>
      <c r="H41" s="12"/>
      <c r="I41" s="12">
        <f t="shared" si="1"/>
        <v>221450</v>
      </c>
    </row>
    <row r="42" spans="2:9" ht="14.25">
      <c r="B42" s="23"/>
      <c r="C42" s="23"/>
      <c r="D42" s="11" t="s">
        <v>36</v>
      </c>
      <c r="E42" s="12">
        <v>3750</v>
      </c>
      <c r="F42" s="12"/>
      <c r="G42" s="12">
        <f t="shared" si="0"/>
        <v>3750</v>
      </c>
      <c r="H42" s="12"/>
      <c r="I42" s="12">
        <f t="shared" si="1"/>
        <v>3750</v>
      </c>
    </row>
    <row r="43" spans="2:9" ht="14.25">
      <c r="B43" s="23"/>
      <c r="C43" s="23"/>
      <c r="D43" s="11" t="s">
        <v>47</v>
      </c>
      <c r="E43" s="12">
        <v>373032</v>
      </c>
      <c r="F43" s="12">
        <v>2606478</v>
      </c>
      <c r="G43" s="12">
        <f t="shared" si="0"/>
        <v>2979510</v>
      </c>
      <c r="H43" s="12"/>
      <c r="I43" s="12">
        <f t="shared" si="1"/>
        <v>2979510</v>
      </c>
    </row>
    <row r="44" spans="2:9" ht="14.25">
      <c r="B44" s="23"/>
      <c r="C44" s="23"/>
      <c r="D44" s="11" t="s">
        <v>48</v>
      </c>
      <c r="E44" s="12">
        <v>50602</v>
      </c>
      <c r="F44" s="12">
        <v>211517</v>
      </c>
      <c r="G44" s="12">
        <f t="shared" si="0"/>
        <v>262119</v>
      </c>
      <c r="H44" s="12"/>
      <c r="I44" s="12">
        <f t="shared" si="1"/>
        <v>262119</v>
      </c>
    </row>
    <row r="45" spans="2:9" ht="14.25">
      <c r="B45" s="23"/>
      <c r="C45" s="23"/>
      <c r="D45" s="11" t="s">
        <v>49</v>
      </c>
      <c r="E45" s="12">
        <v>5508</v>
      </c>
      <c r="F45" s="12">
        <v>165844</v>
      </c>
      <c r="G45" s="12">
        <f t="shared" si="0"/>
        <v>171352</v>
      </c>
      <c r="H45" s="12"/>
      <c r="I45" s="12">
        <f t="shared" si="1"/>
        <v>171352</v>
      </c>
    </row>
    <row r="46" spans="2:9" ht="14.25">
      <c r="B46" s="23"/>
      <c r="C46" s="23"/>
      <c r="D46" s="11" t="s">
        <v>50</v>
      </c>
      <c r="E46" s="12">
        <v>232848</v>
      </c>
      <c r="F46" s="12">
        <v>1556962</v>
      </c>
      <c r="G46" s="12">
        <f t="shared" si="0"/>
        <v>1789810</v>
      </c>
      <c r="H46" s="12"/>
      <c r="I46" s="12">
        <f t="shared" si="1"/>
        <v>1789810</v>
      </c>
    </row>
    <row r="47" spans="2:9" ht="14.25">
      <c r="B47" s="23"/>
      <c r="C47" s="23"/>
      <c r="D47" s="11" t="s">
        <v>38</v>
      </c>
      <c r="E47" s="12"/>
      <c r="F47" s="12">
        <v>167580</v>
      </c>
      <c r="G47" s="12">
        <f t="shared" si="0"/>
        <v>167580</v>
      </c>
      <c r="H47" s="12"/>
      <c r="I47" s="12">
        <f t="shared" si="1"/>
        <v>167580</v>
      </c>
    </row>
    <row r="48" spans="2:9" ht="14.25">
      <c r="B48" s="23"/>
      <c r="C48" s="23"/>
      <c r="D48" s="11" t="s">
        <v>39</v>
      </c>
      <c r="E48" s="12"/>
      <c r="F48" s="12"/>
      <c r="G48" s="12">
        <f t="shared" si="0"/>
        <v>0</v>
      </c>
      <c r="H48" s="12"/>
      <c r="I48" s="12">
        <f t="shared" si="1"/>
        <v>0</v>
      </c>
    </row>
    <row r="49" spans="2:9" ht="14.25">
      <c r="B49" s="23"/>
      <c r="C49" s="23"/>
      <c r="D49" s="11" t="s">
        <v>51</v>
      </c>
      <c r="E49" s="12">
        <v>780000</v>
      </c>
      <c r="F49" s="12">
        <v>496939</v>
      </c>
      <c r="G49" s="12">
        <f t="shared" si="0"/>
        <v>1276939</v>
      </c>
      <c r="H49" s="12"/>
      <c r="I49" s="12">
        <f t="shared" si="1"/>
        <v>1276939</v>
      </c>
    </row>
    <row r="50" spans="2:9" ht="14.25">
      <c r="B50" s="23"/>
      <c r="C50" s="23"/>
      <c r="D50" s="11" t="s">
        <v>52</v>
      </c>
      <c r="E50" s="12"/>
      <c r="F50" s="12"/>
      <c r="G50" s="12">
        <f t="shared" si="0"/>
        <v>0</v>
      </c>
      <c r="H50" s="12"/>
      <c r="I50" s="12">
        <f t="shared" si="1"/>
        <v>0</v>
      </c>
    </row>
    <row r="51" spans="2:9" ht="14.25">
      <c r="B51" s="23"/>
      <c r="C51" s="23"/>
      <c r="D51" s="11" t="s">
        <v>53</v>
      </c>
      <c r="E51" s="12">
        <v>3000</v>
      </c>
      <c r="F51" s="12">
        <v>101900</v>
      </c>
      <c r="G51" s="12">
        <f t="shared" si="0"/>
        <v>104900</v>
      </c>
      <c r="H51" s="12"/>
      <c r="I51" s="12">
        <f t="shared" si="1"/>
        <v>104900</v>
      </c>
    </row>
    <row r="52" spans="2:9" ht="14.25">
      <c r="B52" s="23"/>
      <c r="C52" s="23"/>
      <c r="D52" s="11" t="s">
        <v>54</v>
      </c>
      <c r="E52" s="12"/>
      <c r="F52" s="12"/>
      <c r="G52" s="12">
        <f t="shared" si="0"/>
        <v>0</v>
      </c>
      <c r="H52" s="12"/>
      <c r="I52" s="12">
        <f t="shared" si="1"/>
        <v>0</v>
      </c>
    </row>
    <row r="53" spans="2:9" ht="14.25">
      <c r="B53" s="23"/>
      <c r="C53" s="23"/>
      <c r="D53" s="11" t="s">
        <v>40</v>
      </c>
      <c r="E53" s="12">
        <v>42337</v>
      </c>
      <c r="F53" s="12">
        <v>773138</v>
      </c>
      <c r="G53" s="12">
        <f t="shared" si="0"/>
        <v>815475</v>
      </c>
      <c r="H53" s="12"/>
      <c r="I53" s="12">
        <f t="shared" si="1"/>
        <v>815475</v>
      </c>
    </row>
    <row r="54" spans="2:9" ht="14.25">
      <c r="B54" s="23"/>
      <c r="C54" s="23"/>
      <c r="D54" s="11" t="s">
        <v>55</v>
      </c>
      <c r="E54" s="12"/>
      <c r="F54" s="12">
        <v>7977935</v>
      </c>
      <c r="G54" s="12">
        <f t="shared" si="0"/>
        <v>7977935</v>
      </c>
      <c r="H54" s="12"/>
      <c r="I54" s="12">
        <f t="shared" si="1"/>
        <v>7977935</v>
      </c>
    </row>
    <row r="55" spans="2:9" ht="14.25">
      <c r="B55" s="23"/>
      <c r="C55" s="23"/>
      <c r="D55" s="11" t="s">
        <v>56</v>
      </c>
      <c r="E55" s="12"/>
      <c r="F55" s="12">
        <v>-2314762</v>
      </c>
      <c r="G55" s="12">
        <f t="shared" si="0"/>
        <v>-2314762</v>
      </c>
      <c r="H55" s="12"/>
      <c r="I55" s="12">
        <f t="shared" si="1"/>
        <v>-2314762</v>
      </c>
    </row>
    <row r="56" spans="2:9" ht="14.25">
      <c r="B56" s="23"/>
      <c r="C56" s="23"/>
      <c r="D56" s="11" t="s">
        <v>57</v>
      </c>
      <c r="E56" s="12"/>
      <c r="F56" s="12"/>
      <c r="G56" s="12">
        <f t="shared" si="0"/>
        <v>0</v>
      </c>
      <c r="H56" s="12"/>
      <c r="I56" s="12">
        <f t="shared" si="1"/>
        <v>0</v>
      </c>
    </row>
    <row r="57" spans="2:9" ht="14.25">
      <c r="B57" s="23"/>
      <c r="C57" s="24"/>
      <c r="D57" s="13" t="s">
        <v>58</v>
      </c>
      <c r="E57" s="14">
        <f>+E19+E27+E36+E54+E55+E56</f>
        <v>10675084</v>
      </c>
      <c r="F57" s="14">
        <f>+F19+F27+F36+F54+F55+F56</f>
        <v>120484680</v>
      </c>
      <c r="G57" s="14">
        <f t="shared" si="0"/>
        <v>131159764</v>
      </c>
      <c r="H57" s="14">
        <f>+H19+H27+H36+H54+H55+H56</f>
        <v>0</v>
      </c>
      <c r="I57" s="14">
        <f t="shared" si="1"/>
        <v>131159764</v>
      </c>
    </row>
    <row r="58" spans="2:9" ht="14.25">
      <c r="B58" s="24"/>
      <c r="C58" s="15" t="s">
        <v>59</v>
      </c>
      <c r="D58" s="16"/>
      <c r="E58" s="17">
        <f xml:space="preserve"> +E18 - E57</f>
        <v>-1975491</v>
      </c>
      <c r="F58" s="17">
        <f xml:space="preserve"> +F18 - F57</f>
        <v>15379979</v>
      </c>
      <c r="G58" s="17">
        <f t="shared" si="0"/>
        <v>13404488</v>
      </c>
      <c r="H58" s="17">
        <f xml:space="preserve"> +H18 - H57</f>
        <v>0</v>
      </c>
      <c r="I58" s="17">
        <f t="shared" si="1"/>
        <v>13404488</v>
      </c>
    </row>
    <row r="59" spans="2:9" ht="14.25">
      <c r="B59" s="22" t="s">
        <v>60</v>
      </c>
      <c r="C59" s="22" t="s">
        <v>11</v>
      </c>
      <c r="D59" s="11" t="s">
        <v>61</v>
      </c>
      <c r="E59" s="12"/>
      <c r="F59" s="12"/>
      <c r="G59" s="12">
        <f t="shared" si="0"/>
        <v>0</v>
      </c>
      <c r="H59" s="12"/>
      <c r="I59" s="12">
        <f t="shared" si="1"/>
        <v>0</v>
      </c>
    </row>
    <row r="60" spans="2:9" ht="14.25">
      <c r="B60" s="23"/>
      <c r="C60" s="23"/>
      <c r="D60" s="11" t="s">
        <v>62</v>
      </c>
      <c r="E60" s="12">
        <v>67</v>
      </c>
      <c r="F60" s="12">
        <v>18751</v>
      </c>
      <c r="G60" s="12">
        <f t="shared" si="0"/>
        <v>18818</v>
      </c>
      <c r="H60" s="12"/>
      <c r="I60" s="12">
        <f t="shared" si="1"/>
        <v>18818</v>
      </c>
    </row>
    <row r="61" spans="2:9" ht="14.25">
      <c r="B61" s="23"/>
      <c r="C61" s="23"/>
      <c r="D61" s="11" t="s">
        <v>63</v>
      </c>
      <c r="E61" s="12">
        <f>+E62</f>
        <v>123720</v>
      </c>
      <c r="F61" s="12">
        <f>+F62</f>
        <v>226250</v>
      </c>
      <c r="G61" s="12">
        <f t="shared" si="0"/>
        <v>349970</v>
      </c>
      <c r="H61" s="12">
        <f>+H62</f>
        <v>0</v>
      </c>
      <c r="I61" s="12">
        <f t="shared" si="1"/>
        <v>349970</v>
      </c>
    </row>
    <row r="62" spans="2:9" ht="14.25">
      <c r="B62" s="23"/>
      <c r="C62" s="23"/>
      <c r="D62" s="11" t="s">
        <v>64</v>
      </c>
      <c r="E62" s="12">
        <v>123720</v>
      </c>
      <c r="F62" s="12">
        <v>226250</v>
      </c>
      <c r="G62" s="12">
        <f t="shared" si="0"/>
        <v>349970</v>
      </c>
      <c r="H62" s="12"/>
      <c r="I62" s="12">
        <f t="shared" si="1"/>
        <v>349970</v>
      </c>
    </row>
    <row r="63" spans="2:9" ht="14.25">
      <c r="B63" s="23"/>
      <c r="C63" s="24"/>
      <c r="D63" s="13" t="s">
        <v>65</v>
      </c>
      <c r="E63" s="14">
        <f>+E59+E60+E61</f>
        <v>123787</v>
      </c>
      <c r="F63" s="14">
        <f>+F59+F60+F61</f>
        <v>245001</v>
      </c>
      <c r="G63" s="14">
        <f t="shared" si="0"/>
        <v>368788</v>
      </c>
      <c r="H63" s="14">
        <f>+H59+H60+H61</f>
        <v>0</v>
      </c>
      <c r="I63" s="14">
        <f t="shared" si="1"/>
        <v>368788</v>
      </c>
    </row>
    <row r="64" spans="2:9" ht="14.25">
      <c r="B64" s="23"/>
      <c r="C64" s="22" t="s">
        <v>23</v>
      </c>
      <c r="D64" s="11" t="s">
        <v>66</v>
      </c>
      <c r="E64" s="12"/>
      <c r="F64" s="12"/>
      <c r="G64" s="12">
        <f t="shared" si="0"/>
        <v>0</v>
      </c>
      <c r="H64" s="12"/>
      <c r="I64" s="12">
        <f t="shared" si="1"/>
        <v>0</v>
      </c>
    </row>
    <row r="65" spans="2:9" ht="14.25">
      <c r="B65" s="23"/>
      <c r="C65" s="23"/>
      <c r="D65" s="11" t="s">
        <v>67</v>
      </c>
      <c r="E65" s="12"/>
      <c r="F65" s="12"/>
      <c r="G65" s="12">
        <f t="shared" si="0"/>
        <v>0</v>
      </c>
      <c r="H65" s="12"/>
      <c r="I65" s="12">
        <f t="shared" si="1"/>
        <v>0</v>
      </c>
    </row>
    <row r="66" spans="2:9" ht="14.25">
      <c r="B66" s="23"/>
      <c r="C66" s="24"/>
      <c r="D66" s="13" t="s">
        <v>68</v>
      </c>
      <c r="E66" s="14">
        <f>+E64+E65</f>
        <v>0</v>
      </c>
      <c r="F66" s="14">
        <f>+F64+F65</f>
        <v>0</v>
      </c>
      <c r="G66" s="14">
        <f t="shared" si="0"/>
        <v>0</v>
      </c>
      <c r="H66" s="14">
        <f>+H64+H65</f>
        <v>0</v>
      </c>
      <c r="I66" s="14">
        <f t="shared" si="1"/>
        <v>0</v>
      </c>
    </row>
    <row r="67" spans="2:9" ht="14.25">
      <c r="B67" s="24"/>
      <c r="C67" s="15" t="s">
        <v>69</v>
      </c>
      <c r="D67" s="18"/>
      <c r="E67" s="19">
        <f xml:space="preserve"> +E63 - E66</f>
        <v>123787</v>
      </c>
      <c r="F67" s="19">
        <f xml:space="preserve"> +F63 - F66</f>
        <v>245001</v>
      </c>
      <c r="G67" s="19">
        <f t="shared" si="0"/>
        <v>368788</v>
      </c>
      <c r="H67" s="19">
        <f xml:space="preserve"> +H63 - H66</f>
        <v>0</v>
      </c>
      <c r="I67" s="19">
        <f t="shared" si="1"/>
        <v>368788</v>
      </c>
    </row>
    <row r="68" spans="2:9" ht="14.25">
      <c r="B68" s="15" t="s">
        <v>70</v>
      </c>
      <c r="C68" s="20"/>
      <c r="D68" s="16"/>
      <c r="E68" s="17">
        <f xml:space="preserve"> +E58 +E67</f>
        <v>-1851704</v>
      </c>
      <c r="F68" s="17">
        <f xml:space="preserve"> +F58 +F67</f>
        <v>15624980</v>
      </c>
      <c r="G68" s="17">
        <f t="shared" si="0"/>
        <v>13773276</v>
      </c>
      <c r="H68" s="17">
        <f xml:space="preserve"> +H58 +H67</f>
        <v>0</v>
      </c>
      <c r="I68" s="17">
        <f t="shared" si="1"/>
        <v>13773276</v>
      </c>
    </row>
  </sheetData>
  <sheetProtection algorithmName="SHA-512" hashValue="VEq6uw4Xwoa21zjymYf9sII3B1/VHpxS3+b0EiMFo38lb9SXb4NyylyssG3gY6B9+J06MlEcPqh2LHfJzaAh4A==" saltValue="VVe/IvWsiynIqH+HnVltOQ==" spinCount="100000" sheet="1" objects="1" scenarios="1"/>
  <mergeCells count="13">
    <mergeCell ref="B2:I2"/>
    <mergeCell ref="B3:I3"/>
    <mergeCell ref="B5:D6"/>
    <mergeCell ref="E5:F5"/>
    <mergeCell ref="G5:G6"/>
    <mergeCell ref="H5:H6"/>
    <mergeCell ref="I5:I6"/>
    <mergeCell ref="B7:B58"/>
    <mergeCell ref="C7:C18"/>
    <mergeCell ref="C19:C57"/>
    <mergeCell ref="B59:B67"/>
    <mergeCell ref="C59:C63"/>
    <mergeCell ref="C64:C66"/>
  </mergeCells>
  <phoneticPr fontId="2"/>
  <pageMargins left="0.7" right="0.7" top="0.75" bottom="0.75" header="0.3" footer="0.3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8"/>
  <sheetViews>
    <sheetView showGridLines="0" zoomScaleNormal="100" workbookViewId="0"/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76</v>
      </c>
      <c r="C2" s="25"/>
      <c r="D2" s="25"/>
      <c r="E2" s="25"/>
      <c r="F2" s="25"/>
      <c r="G2" s="25"/>
      <c r="H2" s="25"/>
    </row>
    <row r="3" spans="2:8" ht="21">
      <c r="B3" s="26" t="s">
        <v>77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78</v>
      </c>
      <c r="F6" s="34"/>
      <c r="G6" s="34"/>
      <c r="H6" s="34"/>
    </row>
    <row r="7" spans="2:8" ht="14.25">
      <c r="B7" s="22" t="s">
        <v>10</v>
      </c>
      <c r="C7" s="22" t="s">
        <v>11</v>
      </c>
      <c r="D7" s="9" t="s">
        <v>12</v>
      </c>
      <c r="E7" s="10">
        <f>+E8</f>
        <v>0</v>
      </c>
      <c r="F7" s="10">
        <f>+E7</f>
        <v>0</v>
      </c>
      <c r="G7" s="10">
        <f>+G8</f>
        <v>0</v>
      </c>
      <c r="H7" s="10">
        <f>F7-G7</f>
        <v>0</v>
      </c>
    </row>
    <row r="8" spans="2:8" ht="14.25">
      <c r="B8" s="23"/>
      <c r="C8" s="23"/>
      <c r="D8" s="11" t="s">
        <v>13</v>
      </c>
      <c r="E8" s="12">
        <f>+E9</f>
        <v>0</v>
      </c>
      <c r="F8" s="12">
        <f t="shared" ref="F8:F68" si="0">+E8</f>
        <v>0</v>
      </c>
      <c r="G8" s="12">
        <f>+G9</f>
        <v>0</v>
      </c>
      <c r="H8" s="12">
        <f t="shared" ref="H8:H68" si="1">F8-G8</f>
        <v>0</v>
      </c>
    </row>
    <row r="9" spans="2:8" ht="14.25">
      <c r="B9" s="23"/>
      <c r="C9" s="23"/>
      <c r="D9" s="11" t="s">
        <v>14</v>
      </c>
      <c r="E9" s="12"/>
      <c r="F9" s="12">
        <f t="shared" si="0"/>
        <v>0</v>
      </c>
      <c r="G9" s="12"/>
      <c r="H9" s="12">
        <f t="shared" si="1"/>
        <v>0</v>
      </c>
    </row>
    <row r="10" spans="2:8" ht="14.25">
      <c r="B10" s="23"/>
      <c r="C10" s="23"/>
      <c r="D10" s="11" t="s">
        <v>15</v>
      </c>
      <c r="E10" s="12">
        <f>+E11+E12</f>
        <v>125012870</v>
      </c>
      <c r="F10" s="12">
        <f t="shared" si="0"/>
        <v>125012870</v>
      </c>
      <c r="G10" s="12">
        <f>+G11+G12</f>
        <v>0</v>
      </c>
      <c r="H10" s="12">
        <f t="shared" si="1"/>
        <v>125012870</v>
      </c>
    </row>
    <row r="11" spans="2:8" ht="14.25">
      <c r="B11" s="23"/>
      <c r="C11" s="23"/>
      <c r="D11" s="11" t="s">
        <v>16</v>
      </c>
      <c r="E11" s="12">
        <v>122967550</v>
      </c>
      <c r="F11" s="12">
        <f t="shared" si="0"/>
        <v>122967550</v>
      </c>
      <c r="G11" s="12"/>
      <c r="H11" s="12">
        <f t="shared" si="1"/>
        <v>122967550</v>
      </c>
    </row>
    <row r="12" spans="2:8" ht="14.25">
      <c r="B12" s="23"/>
      <c r="C12" s="23"/>
      <c r="D12" s="11" t="s">
        <v>13</v>
      </c>
      <c r="E12" s="12">
        <f>+E13+E14+E15</f>
        <v>2045320</v>
      </c>
      <c r="F12" s="12">
        <f t="shared" si="0"/>
        <v>2045320</v>
      </c>
      <c r="G12" s="12">
        <f>+G13+G14+G15</f>
        <v>0</v>
      </c>
      <c r="H12" s="12">
        <f t="shared" si="1"/>
        <v>2045320</v>
      </c>
    </row>
    <row r="13" spans="2:8" ht="14.25">
      <c r="B13" s="23"/>
      <c r="C13" s="23"/>
      <c r="D13" s="11" t="s">
        <v>17</v>
      </c>
      <c r="E13" s="12">
        <v>1194420</v>
      </c>
      <c r="F13" s="12">
        <f t="shared" si="0"/>
        <v>1194420</v>
      </c>
      <c r="G13" s="12"/>
      <c r="H13" s="12">
        <f t="shared" si="1"/>
        <v>1194420</v>
      </c>
    </row>
    <row r="14" spans="2:8" ht="14.25">
      <c r="B14" s="23"/>
      <c r="C14" s="23"/>
      <c r="D14" s="11" t="s">
        <v>18</v>
      </c>
      <c r="E14" s="12">
        <v>850900</v>
      </c>
      <c r="F14" s="12">
        <f t="shared" si="0"/>
        <v>850900</v>
      </c>
      <c r="G14" s="12"/>
      <c r="H14" s="12">
        <f t="shared" si="1"/>
        <v>850900</v>
      </c>
    </row>
    <row r="15" spans="2:8" ht="14.25">
      <c r="B15" s="23"/>
      <c r="C15" s="23"/>
      <c r="D15" s="11" t="s">
        <v>19</v>
      </c>
      <c r="E15" s="12"/>
      <c r="F15" s="12">
        <f t="shared" si="0"/>
        <v>0</v>
      </c>
      <c r="G15" s="12"/>
      <c r="H15" s="12">
        <f t="shared" si="1"/>
        <v>0</v>
      </c>
    </row>
    <row r="16" spans="2:8" ht="14.25">
      <c r="B16" s="23"/>
      <c r="C16" s="23"/>
      <c r="D16" s="11" t="s">
        <v>20</v>
      </c>
      <c r="E16" s="12"/>
      <c r="F16" s="12">
        <f t="shared" si="0"/>
        <v>0</v>
      </c>
      <c r="G16" s="12"/>
      <c r="H16" s="12">
        <f t="shared" si="1"/>
        <v>0</v>
      </c>
    </row>
    <row r="17" spans="2:8" ht="14.25">
      <c r="B17" s="23"/>
      <c r="C17" s="23"/>
      <c r="D17" s="11" t="s">
        <v>21</v>
      </c>
      <c r="E17" s="12"/>
      <c r="F17" s="12">
        <f t="shared" si="0"/>
        <v>0</v>
      </c>
      <c r="G17" s="12"/>
      <c r="H17" s="12">
        <f t="shared" si="1"/>
        <v>0</v>
      </c>
    </row>
    <row r="18" spans="2:8" ht="14.25">
      <c r="B18" s="23"/>
      <c r="C18" s="24"/>
      <c r="D18" s="13" t="s">
        <v>22</v>
      </c>
      <c r="E18" s="14">
        <f>+E7+E10+E16+E17</f>
        <v>125012870</v>
      </c>
      <c r="F18" s="14">
        <f t="shared" si="0"/>
        <v>125012870</v>
      </c>
      <c r="G18" s="14">
        <f>+G7+G10+G16+G17</f>
        <v>0</v>
      </c>
      <c r="H18" s="14">
        <f t="shared" si="1"/>
        <v>125012870</v>
      </c>
    </row>
    <row r="19" spans="2:8" ht="14.25">
      <c r="B19" s="23"/>
      <c r="C19" s="22" t="s">
        <v>23</v>
      </c>
      <c r="D19" s="11" t="s">
        <v>24</v>
      </c>
      <c r="E19" s="12">
        <f>+E20+E21+E22+E23+E24+E25+E26</f>
        <v>87863509</v>
      </c>
      <c r="F19" s="12">
        <f t="shared" si="0"/>
        <v>87863509</v>
      </c>
      <c r="G19" s="12">
        <f>+G20+G21+G22+G23+G24+G25+G26</f>
        <v>0</v>
      </c>
      <c r="H19" s="12">
        <f t="shared" si="1"/>
        <v>87863509</v>
      </c>
    </row>
    <row r="20" spans="2:8" ht="14.25">
      <c r="B20" s="23"/>
      <c r="C20" s="23"/>
      <c r="D20" s="11" t="s">
        <v>25</v>
      </c>
      <c r="E20" s="12"/>
      <c r="F20" s="12">
        <f t="shared" si="0"/>
        <v>0</v>
      </c>
      <c r="G20" s="12"/>
      <c r="H20" s="12">
        <f t="shared" si="1"/>
        <v>0</v>
      </c>
    </row>
    <row r="21" spans="2:8" ht="14.25">
      <c r="B21" s="23"/>
      <c r="C21" s="23"/>
      <c r="D21" s="11" t="s">
        <v>26</v>
      </c>
      <c r="E21" s="12">
        <v>43873559</v>
      </c>
      <c r="F21" s="12">
        <f t="shared" si="0"/>
        <v>43873559</v>
      </c>
      <c r="G21" s="12"/>
      <c r="H21" s="12">
        <f t="shared" si="1"/>
        <v>43873559</v>
      </c>
    </row>
    <row r="22" spans="2:8" ht="14.25">
      <c r="B22" s="23"/>
      <c r="C22" s="23"/>
      <c r="D22" s="11" t="s">
        <v>27</v>
      </c>
      <c r="E22" s="12">
        <v>13757398</v>
      </c>
      <c r="F22" s="12">
        <f t="shared" si="0"/>
        <v>13757398</v>
      </c>
      <c r="G22" s="12"/>
      <c r="H22" s="12">
        <f t="shared" si="1"/>
        <v>13757398</v>
      </c>
    </row>
    <row r="23" spans="2:8" ht="14.25">
      <c r="B23" s="23"/>
      <c r="C23" s="23"/>
      <c r="D23" s="11" t="s">
        <v>28</v>
      </c>
      <c r="E23" s="12"/>
      <c r="F23" s="12">
        <f t="shared" si="0"/>
        <v>0</v>
      </c>
      <c r="G23" s="12"/>
      <c r="H23" s="12">
        <f t="shared" si="1"/>
        <v>0</v>
      </c>
    </row>
    <row r="24" spans="2:8" ht="14.25">
      <c r="B24" s="23"/>
      <c r="C24" s="23"/>
      <c r="D24" s="11" t="s">
        <v>29</v>
      </c>
      <c r="E24" s="12">
        <v>16909540</v>
      </c>
      <c r="F24" s="12">
        <f t="shared" si="0"/>
        <v>16909540</v>
      </c>
      <c r="G24" s="12"/>
      <c r="H24" s="12">
        <f t="shared" si="1"/>
        <v>16909540</v>
      </c>
    </row>
    <row r="25" spans="2:8" ht="14.25">
      <c r="B25" s="23"/>
      <c r="C25" s="23"/>
      <c r="D25" s="11" t="s">
        <v>30</v>
      </c>
      <c r="E25" s="12">
        <v>3568399</v>
      </c>
      <c r="F25" s="12">
        <f t="shared" si="0"/>
        <v>3568399</v>
      </c>
      <c r="G25" s="12"/>
      <c r="H25" s="12">
        <f t="shared" si="1"/>
        <v>3568399</v>
      </c>
    </row>
    <row r="26" spans="2:8" ht="14.25">
      <c r="B26" s="23"/>
      <c r="C26" s="23"/>
      <c r="D26" s="11" t="s">
        <v>31</v>
      </c>
      <c r="E26" s="12">
        <v>9754613</v>
      </c>
      <c r="F26" s="12">
        <f t="shared" si="0"/>
        <v>9754613</v>
      </c>
      <c r="G26" s="12"/>
      <c r="H26" s="12">
        <f t="shared" si="1"/>
        <v>9754613</v>
      </c>
    </row>
    <row r="27" spans="2:8" ht="14.25">
      <c r="B27" s="23"/>
      <c r="C27" s="23"/>
      <c r="D27" s="11" t="s">
        <v>32</v>
      </c>
      <c r="E27" s="12">
        <f>+E28+E29+E30+E31+E32+E33+E34+E35</f>
        <v>13749406</v>
      </c>
      <c r="F27" s="12">
        <f t="shared" si="0"/>
        <v>13749406</v>
      </c>
      <c r="G27" s="12">
        <f>+G28+G29+G30+G31+G32+G33+G34+G35</f>
        <v>0</v>
      </c>
      <c r="H27" s="12">
        <f t="shared" si="1"/>
        <v>13749406</v>
      </c>
    </row>
    <row r="28" spans="2:8" ht="14.25">
      <c r="B28" s="23"/>
      <c r="C28" s="23"/>
      <c r="D28" s="11" t="s">
        <v>33</v>
      </c>
      <c r="E28" s="12">
        <v>6507846</v>
      </c>
      <c r="F28" s="12">
        <f t="shared" si="0"/>
        <v>6507846</v>
      </c>
      <c r="G28" s="12"/>
      <c r="H28" s="12">
        <f t="shared" si="1"/>
        <v>6507846</v>
      </c>
    </row>
    <row r="29" spans="2:8" ht="14.25">
      <c r="B29" s="23"/>
      <c r="C29" s="23"/>
      <c r="D29" s="11" t="s">
        <v>34</v>
      </c>
      <c r="E29" s="12">
        <v>137445</v>
      </c>
      <c r="F29" s="12">
        <f t="shared" si="0"/>
        <v>137445</v>
      </c>
      <c r="G29" s="12"/>
      <c r="H29" s="12">
        <f t="shared" si="1"/>
        <v>137445</v>
      </c>
    </row>
    <row r="30" spans="2:8" ht="14.25">
      <c r="B30" s="23"/>
      <c r="C30" s="23"/>
      <c r="D30" s="11" t="s">
        <v>35</v>
      </c>
      <c r="E30" s="12">
        <v>2207181</v>
      </c>
      <c r="F30" s="12">
        <f t="shared" si="0"/>
        <v>2207181</v>
      </c>
      <c r="G30" s="12"/>
      <c r="H30" s="12">
        <f t="shared" si="1"/>
        <v>2207181</v>
      </c>
    </row>
    <row r="31" spans="2:8" ht="14.25">
      <c r="B31" s="23"/>
      <c r="C31" s="23"/>
      <c r="D31" s="11" t="s">
        <v>36</v>
      </c>
      <c r="E31" s="12">
        <v>2421370</v>
      </c>
      <c r="F31" s="12">
        <f t="shared" si="0"/>
        <v>2421370</v>
      </c>
      <c r="G31" s="12"/>
      <c r="H31" s="12">
        <f t="shared" si="1"/>
        <v>2421370</v>
      </c>
    </row>
    <row r="32" spans="2:8" ht="14.25">
      <c r="B32" s="23"/>
      <c r="C32" s="23"/>
      <c r="D32" s="11" t="s">
        <v>37</v>
      </c>
      <c r="E32" s="12">
        <v>1450672</v>
      </c>
      <c r="F32" s="12">
        <f t="shared" si="0"/>
        <v>1450672</v>
      </c>
      <c r="G32" s="12"/>
      <c r="H32" s="12">
        <f t="shared" si="1"/>
        <v>1450672</v>
      </c>
    </row>
    <row r="33" spans="2:8" ht="14.25">
      <c r="B33" s="23"/>
      <c r="C33" s="23"/>
      <c r="D33" s="11" t="s">
        <v>38</v>
      </c>
      <c r="E33" s="12">
        <v>804040</v>
      </c>
      <c r="F33" s="12">
        <f t="shared" si="0"/>
        <v>804040</v>
      </c>
      <c r="G33" s="12"/>
      <c r="H33" s="12">
        <f t="shared" si="1"/>
        <v>804040</v>
      </c>
    </row>
    <row r="34" spans="2:8" ht="14.25">
      <c r="B34" s="23"/>
      <c r="C34" s="23"/>
      <c r="D34" s="11" t="s">
        <v>39</v>
      </c>
      <c r="E34" s="12">
        <v>108734</v>
      </c>
      <c r="F34" s="12">
        <f t="shared" si="0"/>
        <v>108734</v>
      </c>
      <c r="G34" s="12"/>
      <c r="H34" s="12">
        <f t="shared" si="1"/>
        <v>108734</v>
      </c>
    </row>
    <row r="35" spans="2:8" ht="14.25">
      <c r="B35" s="23"/>
      <c r="C35" s="23"/>
      <c r="D35" s="11" t="s">
        <v>40</v>
      </c>
      <c r="E35" s="12">
        <v>112118</v>
      </c>
      <c r="F35" s="12">
        <f t="shared" si="0"/>
        <v>112118</v>
      </c>
      <c r="G35" s="12"/>
      <c r="H35" s="12">
        <f t="shared" si="1"/>
        <v>112118</v>
      </c>
    </row>
    <row r="36" spans="2:8" ht="14.25">
      <c r="B36" s="23"/>
      <c r="C36" s="23"/>
      <c r="D36" s="11" t="s">
        <v>41</v>
      </c>
      <c r="E36" s="12">
        <f>+E37+E38+E39+E40+E41+E42+E43+E44+E45+E46+E47+E48+E49+E50+E51+E52+E53</f>
        <v>7347516</v>
      </c>
      <c r="F36" s="12">
        <f t="shared" si="0"/>
        <v>7347516</v>
      </c>
      <c r="G36" s="12">
        <f>+G37+G38+G39+G40+G41+G42+G43+G44+G45+G46+G47+G48+G49+G50+G51+G52+G53</f>
        <v>0</v>
      </c>
      <c r="H36" s="12">
        <f t="shared" si="1"/>
        <v>7347516</v>
      </c>
    </row>
    <row r="37" spans="2:8" ht="14.25">
      <c r="B37" s="23"/>
      <c r="C37" s="23"/>
      <c r="D37" s="11" t="s">
        <v>42</v>
      </c>
      <c r="E37" s="12">
        <v>814653</v>
      </c>
      <c r="F37" s="12">
        <f t="shared" si="0"/>
        <v>814653</v>
      </c>
      <c r="G37" s="12"/>
      <c r="H37" s="12">
        <f t="shared" si="1"/>
        <v>814653</v>
      </c>
    </row>
    <row r="38" spans="2:8" ht="14.25">
      <c r="B38" s="23"/>
      <c r="C38" s="23"/>
      <c r="D38" s="11" t="s">
        <v>43</v>
      </c>
      <c r="E38" s="12">
        <v>1613352</v>
      </c>
      <c r="F38" s="12">
        <f t="shared" si="0"/>
        <v>1613352</v>
      </c>
      <c r="G38" s="12"/>
      <c r="H38" s="12">
        <f t="shared" si="1"/>
        <v>1613352</v>
      </c>
    </row>
    <row r="39" spans="2:8" ht="14.25">
      <c r="B39" s="23"/>
      <c r="C39" s="23"/>
      <c r="D39" s="11" t="s">
        <v>44</v>
      </c>
      <c r="E39" s="12">
        <v>1003875</v>
      </c>
      <c r="F39" s="12">
        <f t="shared" si="0"/>
        <v>1003875</v>
      </c>
      <c r="G39" s="12"/>
      <c r="H39" s="12">
        <f t="shared" si="1"/>
        <v>1003875</v>
      </c>
    </row>
    <row r="40" spans="2:8" ht="14.25">
      <c r="B40" s="23"/>
      <c r="C40" s="23"/>
      <c r="D40" s="11" t="s">
        <v>45</v>
      </c>
      <c r="E40" s="12">
        <v>86766</v>
      </c>
      <c r="F40" s="12">
        <f t="shared" si="0"/>
        <v>86766</v>
      </c>
      <c r="G40" s="12"/>
      <c r="H40" s="12">
        <f t="shared" si="1"/>
        <v>86766</v>
      </c>
    </row>
    <row r="41" spans="2:8" ht="14.25">
      <c r="B41" s="23"/>
      <c r="C41" s="23"/>
      <c r="D41" s="11" t="s">
        <v>46</v>
      </c>
      <c r="E41" s="12">
        <v>300961</v>
      </c>
      <c r="F41" s="12">
        <f t="shared" si="0"/>
        <v>300961</v>
      </c>
      <c r="G41" s="12"/>
      <c r="H41" s="12">
        <f t="shared" si="1"/>
        <v>300961</v>
      </c>
    </row>
    <row r="42" spans="2:8" ht="14.25">
      <c r="B42" s="23"/>
      <c r="C42" s="23"/>
      <c r="D42" s="11" t="s">
        <v>36</v>
      </c>
      <c r="E42" s="12"/>
      <c r="F42" s="12">
        <f t="shared" si="0"/>
        <v>0</v>
      </c>
      <c r="G42" s="12"/>
      <c r="H42" s="12">
        <f t="shared" si="1"/>
        <v>0</v>
      </c>
    </row>
    <row r="43" spans="2:8" ht="14.25">
      <c r="B43" s="23"/>
      <c r="C43" s="23"/>
      <c r="D43" s="11" t="s">
        <v>47</v>
      </c>
      <c r="E43" s="12">
        <v>570558</v>
      </c>
      <c r="F43" s="12">
        <f t="shared" si="0"/>
        <v>570558</v>
      </c>
      <c r="G43" s="12"/>
      <c r="H43" s="12">
        <f t="shared" si="1"/>
        <v>570558</v>
      </c>
    </row>
    <row r="44" spans="2:8" ht="14.25">
      <c r="B44" s="23"/>
      <c r="C44" s="23"/>
      <c r="D44" s="11" t="s">
        <v>48</v>
      </c>
      <c r="E44" s="12">
        <v>254187</v>
      </c>
      <c r="F44" s="12">
        <f t="shared" si="0"/>
        <v>254187</v>
      </c>
      <c r="G44" s="12"/>
      <c r="H44" s="12">
        <f t="shared" si="1"/>
        <v>254187</v>
      </c>
    </row>
    <row r="45" spans="2:8" ht="14.25">
      <c r="B45" s="23"/>
      <c r="C45" s="23"/>
      <c r="D45" s="11" t="s">
        <v>49</v>
      </c>
      <c r="E45" s="12">
        <v>90431</v>
      </c>
      <c r="F45" s="12">
        <f t="shared" si="0"/>
        <v>90431</v>
      </c>
      <c r="G45" s="12"/>
      <c r="H45" s="12">
        <f t="shared" si="1"/>
        <v>90431</v>
      </c>
    </row>
    <row r="46" spans="2:8" ht="14.25">
      <c r="B46" s="23"/>
      <c r="C46" s="23"/>
      <c r="D46" s="11" t="s">
        <v>50</v>
      </c>
      <c r="E46" s="12">
        <v>1717990</v>
      </c>
      <c r="F46" s="12">
        <f t="shared" si="0"/>
        <v>1717990</v>
      </c>
      <c r="G46" s="12"/>
      <c r="H46" s="12">
        <f t="shared" si="1"/>
        <v>1717990</v>
      </c>
    </row>
    <row r="47" spans="2:8" ht="14.25">
      <c r="B47" s="23"/>
      <c r="C47" s="23"/>
      <c r="D47" s="11" t="s">
        <v>38</v>
      </c>
      <c r="E47" s="12"/>
      <c r="F47" s="12">
        <f t="shared" si="0"/>
        <v>0</v>
      </c>
      <c r="G47" s="12"/>
      <c r="H47" s="12">
        <f t="shared" si="1"/>
        <v>0</v>
      </c>
    </row>
    <row r="48" spans="2:8" ht="14.25">
      <c r="B48" s="23"/>
      <c r="C48" s="23"/>
      <c r="D48" s="11" t="s">
        <v>39</v>
      </c>
      <c r="E48" s="12">
        <v>271928</v>
      </c>
      <c r="F48" s="12">
        <f t="shared" si="0"/>
        <v>271928</v>
      </c>
      <c r="G48" s="12"/>
      <c r="H48" s="12">
        <f t="shared" si="1"/>
        <v>271928</v>
      </c>
    </row>
    <row r="49" spans="2:8" ht="14.25">
      <c r="B49" s="23"/>
      <c r="C49" s="23"/>
      <c r="D49" s="11" t="s">
        <v>51</v>
      </c>
      <c r="E49" s="12"/>
      <c r="F49" s="12">
        <f t="shared" si="0"/>
        <v>0</v>
      </c>
      <c r="G49" s="12"/>
      <c r="H49" s="12">
        <f t="shared" si="1"/>
        <v>0</v>
      </c>
    </row>
    <row r="50" spans="2:8" ht="14.25">
      <c r="B50" s="23"/>
      <c r="C50" s="23"/>
      <c r="D50" s="11" t="s">
        <v>52</v>
      </c>
      <c r="E50" s="12"/>
      <c r="F50" s="12">
        <f t="shared" si="0"/>
        <v>0</v>
      </c>
      <c r="G50" s="12"/>
      <c r="H50" s="12">
        <f t="shared" si="1"/>
        <v>0</v>
      </c>
    </row>
    <row r="51" spans="2:8" ht="14.25">
      <c r="B51" s="23"/>
      <c r="C51" s="23"/>
      <c r="D51" s="11" t="s">
        <v>53</v>
      </c>
      <c r="E51" s="12">
        <v>134900</v>
      </c>
      <c r="F51" s="12">
        <f t="shared" si="0"/>
        <v>134900</v>
      </c>
      <c r="G51" s="12"/>
      <c r="H51" s="12">
        <f t="shared" si="1"/>
        <v>134900</v>
      </c>
    </row>
    <row r="52" spans="2:8" ht="14.25">
      <c r="B52" s="23"/>
      <c r="C52" s="23"/>
      <c r="D52" s="11" t="s">
        <v>54</v>
      </c>
      <c r="E52" s="12"/>
      <c r="F52" s="12">
        <f t="shared" si="0"/>
        <v>0</v>
      </c>
      <c r="G52" s="12"/>
      <c r="H52" s="12">
        <f t="shared" si="1"/>
        <v>0</v>
      </c>
    </row>
    <row r="53" spans="2:8" ht="14.25">
      <c r="B53" s="23"/>
      <c r="C53" s="23"/>
      <c r="D53" s="11" t="s">
        <v>40</v>
      </c>
      <c r="E53" s="12">
        <v>487915</v>
      </c>
      <c r="F53" s="12">
        <f t="shared" si="0"/>
        <v>487915</v>
      </c>
      <c r="G53" s="12"/>
      <c r="H53" s="12">
        <f t="shared" si="1"/>
        <v>487915</v>
      </c>
    </row>
    <row r="54" spans="2:8" ht="14.25">
      <c r="B54" s="23"/>
      <c r="C54" s="23"/>
      <c r="D54" s="11" t="s">
        <v>55</v>
      </c>
      <c r="E54" s="12">
        <v>5118967</v>
      </c>
      <c r="F54" s="12">
        <f t="shared" si="0"/>
        <v>5118967</v>
      </c>
      <c r="G54" s="12"/>
      <c r="H54" s="12">
        <f t="shared" si="1"/>
        <v>5118967</v>
      </c>
    </row>
    <row r="55" spans="2:8" ht="14.25">
      <c r="B55" s="23"/>
      <c r="C55" s="23"/>
      <c r="D55" s="11" t="s">
        <v>56</v>
      </c>
      <c r="E55" s="12">
        <v>-119845</v>
      </c>
      <c r="F55" s="12">
        <f t="shared" si="0"/>
        <v>-119845</v>
      </c>
      <c r="G55" s="12"/>
      <c r="H55" s="12">
        <f t="shared" si="1"/>
        <v>-119845</v>
      </c>
    </row>
    <row r="56" spans="2:8" ht="14.25">
      <c r="B56" s="23"/>
      <c r="C56" s="23"/>
      <c r="D56" s="11" t="s">
        <v>57</v>
      </c>
      <c r="E56" s="12"/>
      <c r="F56" s="12">
        <f t="shared" si="0"/>
        <v>0</v>
      </c>
      <c r="G56" s="12"/>
      <c r="H56" s="12">
        <f t="shared" si="1"/>
        <v>0</v>
      </c>
    </row>
    <row r="57" spans="2:8" ht="14.25">
      <c r="B57" s="23"/>
      <c r="C57" s="24"/>
      <c r="D57" s="13" t="s">
        <v>58</v>
      </c>
      <c r="E57" s="14">
        <f>+E19+E27+E36+E54+E55+E56</f>
        <v>113959553</v>
      </c>
      <c r="F57" s="14">
        <f t="shared" si="0"/>
        <v>113959553</v>
      </c>
      <c r="G57" s="14">
        <f>+G19+G27+G36+G54+G55+G56</f>
        <v>0</v>
      </c>
      <c r="H57" s="14">
        <f t="shared" si="1"/>
        <v>113959553</v>
      </c>
    </row>
    <row r="58" spans="2:8" ht="14.25">
      <c r="B58" s="24"/>
      <c r="C58" s="15" t="s">
        <v>59</v>
      </c>
      <c r="D58" s="16"/>
      <c r="E58" s="17">
        <f xml:space="preserve"> +E18 - E57</f>
        <v>11053317</v>
      </c>
      <c r="F58" s="17">
        <f t="shared" si="0"/>
        <v>11053317</v>
      </c>
      <c r="G58" s="17">
        <f xml:space="preserve"> +G18 - G57</f>
        <v>0</v>
      </c>
      <c r="H58" s="17">
        <f t="shared" si="1"/>
        <v>11053317</v>
      </c>
    </row>
    <row r="59" spans="2:8" ht="14.25">
      <c r="B59" s="22" t="s">
        <v>60</v>
      </c>
      <c r="C59" s="22" t="s">
        <v>11</v>
      </c>
      <c r="D59" s="11" t="s">
        <v>61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23"/>
      <c r="C60" s="23"/>
      <c r="D60" s="11" t="s">
        <v>62</v>
      </c>
      <c r="E60" s="12">
        <v>4813</v>
      </c>
      <c r="F60" s="12">
        <f t="shared" si="0"/>
        <v>4813</v>
      </c>
      <c r="G60" s="12"/>
      <c r="H60" s="12">
        <f t="shared" si="1"/>
        <v>4813</v>
      </c>
    </row>
    <row r="61" spans="2:8" ht="14.25">
      <c r="B61" s="23"/>
      <c r="C61" s="23"/>
      <c r="D61" s="11" t="s">
        <v>63</v>
      </c>
      <c r="E61" s="12">
        <f>+E62</f>
        <v>1095332</v>
      </c>
      <c r="F61" s="12">
        <f t="shared" si="0"/>
        <v>1095332</v>
      </c>
      <c r="G61" s="12">
        <f>+G62</f>
        <v>0</v>
      </c>
      <c r="H61" s="12">
        <f t="shared" si="1"/>
        <v>1095332</v>
      </c>
    </row>
    <row r="62" spans="2:8" ht="14.25">
      <c r="B62" s="23"/>
      <c r="C62" s="23"/>
      <c r="D62" s="11" t="s">
        <v>64</v>
      </c>
      <c r="E62" s="12">
        <v>1095332</v>
      </c>
      <c r="F62" s="12">
        <f t="shared" si="0"/>
        <v>1095332</v>
      </c>
      <c r="G62" s="12"/>
      <c r="H62" s="12">
        <f t="shared" si="1"/>
        <v>1095332</v>
      </c>
    </row>
    <row r="63" spans="2:8" ht="14.25">
      <c r="B63" s="23"/>
      <c r="C63" s="24"/>
      <c r="D63" s="13" t="s">
        <v>65</v>
      </c>
      <c r="E63" s="14">
        <f>+E59+E60+E61</f>
        <v>1100145</v>
      </c>
      <c r="F63" s="14">
        <f t="shared" si="0"/>
        <v>1100145</v>
      </c>
      <c r="G63" s="14">
        <f>+G59+G60+G61</f>
        <v>0</v>
      </c>
      <c r="H63" s="14">
        <f t="shared" si="1"/>
        <v>1100145</v>
      </c>
    </row>
    <row r="64" spans="2:8" ht="14.25">
      <c r="B64" s="23"/>
      <c r="C64" s="22" t="s">
        <v>23</v>
      </c>
      <c r="D64" s="11" t="s">
        <v>66</v>
      </c>
      <c r="E64" s="12"/>
      <c r="F64" s="12">
        <f t="shared" si="0"/>
        <v>0</v>
      </c>
      <c r="G64" s="12"/>
      <c r="H64" s="12">
        <f t="shared" si="1"/>
        <v>0</v>
      </c>
    </row>
    <row r="65" spans="2:8" ht="14.25">
      <c r="B65" s="23"/>
      <c r="C65" s="23"/>
      <c r="D65" s="11" t="s">
        <v>67</v>
      </c>
      <c r="E65" s="12"/>
      <c r="F65" s="12">
        <f t="shared" si="0"/>
        <v>0</v>
      </c>
      <c r="G65" s="12"/>
      <c r="H65" s="12">
        <f t="shared" si="1"/>
        <v>0</v>
      </c>
    </row>
    <row r="66" spans="2:8" ht="14.25">
      <c r="B66" s="23"/>
      <c r="C66" s="24"/>
      <c r="D66" s="13" t="s">
        <v>68</v>
      </c>
      <c r="E66" s="14">
        <f>+E64+E65</f>
        <v>0</v>
      </c>
      <c r="F66" s="14">
        <f t="shared" si="0"/>
        <v>0</v>
      </c>
      <c r="G66" s="14">
        <f>+G64+G65</f>
        <v>0</v>
      </c>
      <c r="H66" s="14">
        <f t="shared" si="1"/>
        <v>0</v>
      </c>
    </row>
    <row r="67" spans="2:8" ht="14.25">
      <c r="B67" s="24"/>
      <c r="C67" s="15" t="s">
        <v>69</v>
      </c>
      <c r="D67" s="18"/>
      <c r="E67" s="19">
        <f xml:space="preserve"> +E63 - E66</f>
        <v>1100145</v>
      </c>
      <c r="F67" s="19">
        <f t="shared" si="0"/>
        <v>1100145</v>
      </c>
      <c r="G67" s="19">
        <f xml:space="preserve"> +G63 - G66</f>
        <v>0</v>
      </c>
      <c r="H67" s="19">
        <f t="shared" si="1"/>
        <v>1100145</v>
      </c>
    </row>
    <row r="68" spans="2:8" ht="14.25">
      <c r="B68" s="15" t="s">
        <v>70</v>
      </c>
      <c r="C68" s="20"/>
      <c r="D68" s="16"/>
      <c r="E68" s="17">
        <f xml:space="preserve"> +E58 +E67</f>
        <v>12153462</v>
      </c>
      <c r="F68" s="17">
        <f t="shared" si="0"/>
        <v>12153462</v>
      </c>
      <c r="G68" s="17">
        <f xml:space="preserve"> +G58 +G67</f>
        <v>0</v>
      </c>
      <c r="H68" s="17">
        <f t="shared" si="1"/>
        <v>12153462</v>
      </c>
    </row>
  </sheetData>
  <sheetProtection algorithmName="SHA-512" hashValue="RmitdD3S/ETxgKb/ojAm9OPqh5rNOP8BD5ntRdWEFb9TAiQ8u9UE4M12jcRCkzLWOdt+HnYUjr1SDcD6YlOdVA==" saltValue="mQz4TvNIc7bXbYt39sc9ow==" spinCount="100000" sheet="1" objects="1" scenarios="1"/>
  <mergeCells count="12">
    <mergeCell ref="B2:H2"/>
    <mergeCell ref="B3:H3"/>
    <mergeCell ref="B5:D6"/>
    <mergeCell ref="F5:F6"/>
    <mergeCell ref="G5:G6"/>
    <mergeCell ref="H5:H6"/>
    <mergeCell ref="B7:B58"/>
    <mergeCell ref="C7:C18"/>
    <mergeCell ref="C19:C57"/>
    <mergeCell ref="B59:B67"/>
    <mergeCell ref="C59:C63"/>
    <mergeCell ref="C64:C66"/>
  </mergeCells>
  <phoneticPr fontId="2"/>
  <pageMargins left="0.7" right="0.7" top="0.75" bottom="0.75" header="0.3" footer="0.3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8"/>
  <sheetViews>
    <sheetView showGridLines="0" zoomScaleNormal="100" workbookViewId="0"/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79</v>
      </c>
      <c r="C2" s="25"/>
      <c r="D2" s="25"/>
      <c r="E2" s="25"/>
      <c r="F2" s="25"/>
      <c r="G2" s="25"/>
      <c r="H2" s="25"/>
    </row>
    <row r="3" spans="2:8" ht="21">
      <c r="B3" s="26" t="s">
        <v>2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80</v>
      </c>
      <c r="F6" s="34"/>
      <c r="G6" s="34"/>
      <c r="H6" s="34"/>
    </row>
    <row r="7" spans="2:8" ht="14.25">
      <c r="B7" s="22" t="s">
        <v>10</v>
      </c>
      <c r="C7" s="22" t="s">
        <v>11</v>
      </c>
      <c r="D7" s="9" t="s">
        <v>12</v>
      </c>
      <c r="E7" s="10">
        <f>+E8</f>
        <v>0</v>
      </c>
      <c r="F7" s="10">
        <f>+E7</f>
        <v>0</v>
      </c>
      <c r="G7" s="10">
        <f>+G8</f>
        <v>0</v>
      </c>
      <c r="H7" s="10">
        <f>F7-G7</f>
        <v>0</v>
      </c>
    </row>
    <row r="8" spans="2:8" ht="14.25">
      <c r="B8" s="23"/>
      <c r="C8" s="23"/>
      <c r="D8" s="11" t="s">
        <v>13</v>
      </c>
      <c r="E8" s="12">
        <f>+E9</f>
        <v>0</v>
      </c>
      <c r="F8" s="12">
        <f t="shared" ref="F8:F68" si="0">+E8</f>
        <v>0</v>
      </c>
      <c r="G8" s="12">
        <f>+G9</f>
        <v>0</v>
      </c>
      <c r="H8" s="12">
        <f t="shared" ref="H8:H68" si="1">F8-G8</f>
        <v>0</v>
      </c>
    </row>
    <row r="9" spans="2:8" ht="14.25">
      <c r="B9" s="23"/>
      <c r="C9" s="23"/>
      <c r="D9" s="11" t="s">
        <v>14</v>
      </c>
      <c r="E9" s="12"/>
      <c r="F9" s="12">
        <f t="shared" si="0"/>
        <v>0</v>
      </c>
      <c r="G9" s="12"/>
      <c r="H9" s="12">
        <f t="shared" si="1"/>
        <v>0</v>
      </c>
    </row>
    <row r="10" spans="2:8" ht="14.25">
      <c r="B10" s="23"/>
      <c r="C10" s="23"/>
      <c r="D10" s="11" t="s">
        <v>15</v>
      </c>
      <c r="E10" s="12">
        <f>+E11+E12</f>
        <v>0</v>
      </c>
      <c r="F10" s="12">
        <f t="shared" si="0"/>
        <v>0</v>
      </c>
      <c r="G10" s="12">
        <f>+G11+G12</f>
        <v>0</v>
      </c>
      <c r="H10" s="12">
        <f t="shared" si="1"/>
        <v>0</v>
      </c>
    </row>
    <row r="11" spans="2:8" ht="14.25">
      <c r="B11" s="23"/>
      <c r="C11" s="23"/>
      <c r="D11" s="11" t="s">
        <v>16</v>
      </c>
      <c r="E11" s="12"/>
      <c r="F11" s="12">
        <f t="shared" si="0"/>
        <v>0</v>
      </c>
      <c r="G11" s="12"/>
      <c r="H11" s="12">
        <f t="shared" si="1"/>
        <v>0</v>
      </c>
    </row>
    <row r="12" spans="2:8" ht="14.25">
      <c r="B12" s="23"/>
      <c r="C12" s="23"/>
      <c r="D12" s="11" t="s">
        <v>13</v>
      </c>
      <c r="E12" s="12">
        <f>+E13+E14+E15</f>
        <v>0</v>
      </c>
      <c r="F12" s="12">
        <f t="shared" si="0"/>
        <v>0</v>
      </c>
      <c r="G12" s="12">
        <f>+G13+G14+G15</f>
        <v>0</v>
      </c>
      <c r="H12" s="12">
        <f t="shared" si="1"/>
        <v>0</v>
      </c>
    </row>
    <row r="13" spans="2:8" ht="14.25">
      <c r="B13" s="23"/>
      <c r="C13" s="23"/>
      <c r="D13" s="11" t="s">
        <v>17</v>
      </c>
      <c r="E13" s="12"/>
      <c r="F13" s="12">
        <f t="shared" si="0"/>
        <v>0</v>
      </c>
      <c r="G13" s="12"/>
      <c r="H13" s="12">
        <f t="shared" si="1"/>
        <v>0</v>
      </c>
    </row>
    <row r="14" spans="2:8" ht="14.25">
      <c r="B14" s="23"/>
      <c r="C14" s="23"/>
      <c r="D14" s="11" t="s">
        <v>18</v>
      </c>
      <c r="E14" s="12"/>
      <c r="F14" s="12">
        <f t="shared" si="0"/>
        <v>0</v>
      </c>
      <c r="G14" s="12"/>
      <c r="H14" s="12">
        <f t="shared" si="1"/>
        <v>0</v>
      </c>
    </row>
    <row r="15" spans="2:8" ht="14.25">
      <c r="B15" s="23"/>
      <c r="C15" s="23"/>
      <c r="D15" s="11" t="s">
        <v>19</v>
      </c>
      <c r="E15" s="12"/>
      <c r="F15" s="12">
        <f t="shared" si="0"/>
        <v>0</v>
      </c>
      <c r="G15" s="12"/>
      <c r="H15" s="12">
        <f t="shared" si="1"/>
        <v>0</v>
      </c>
    </row>
    <row r="16" spans="2:8" ht="14.25">
      <c r="B16" s="23"/>
      <c r="C16" s="23"/>
      <c r="D16" s="11" t="s">
        <v>20</v>
      </c>
      <c r="E16" s="12">
        <v>3126076</v>
      </c>
      <c r="F16" s="12">
        <f t="shared" si="0"/>
        <v>3126076</v>
      </c>
      <c r="G16" s="12"/>
      <c r="H16" s="12">
        <f t="shared" si="1"/>
        <v>3126076</v>
      </c>
    </row>
    <row r="17" spans="2:8" ht="14.25">
      <c r="B17" s="23"/>
      <c r="C17" s="23"/>
      <c r="D17" s="11" t="s">
        <v>21</v>
      </c>
      <c r="E17" s="12"/>
      <c r="F17" s="12">
        <f t="shared" si="0"/>
        <v>0</v>
      </c>
      <c r="G17" s="12"/>
      <c r="H17" s="12">
        <f t="shared" si="1"/>
        <v>0</v>
      </c>
    </row>
    <row r="18" spans="2:8" ht="14.25">
      <c r="B18" s="23"/>
      <c r="C18" s="24"/>
      <c r="D18" s="13" t="s">
        <v>22</v>
      </c>
      <c r="E18" s="14">
        <f>+E7+E10+E16+E17</f>
        <v>3126076</v>
      </c>
      <c r="F18" s="14">
        <f t="shared" si="0"/>
        <v>3126076</v>
      </c>
      <c r="G18" s="14">
        <f>+G7+G10+G16+G17</f>
        <v>0</v>
      </c>
      <c r="H18" s="14">
        <f t="shared" si="1"/>
        <v>3126076</v>
      </c>
    </row>
    <row r="19" spans="2:8" ht="14.25">
      <c r="B19" s="23"/>
      <c r="C19" s="22" t="s">
        <v>23</v>
      </c>
      <c r="D19" s="11" t="s">
        <v>24</v>
      </c>
      <c r="E19" s="12">
        <f>+E20+E21+E22+E23+E24+E25+E26</f>
        <v>2771298</v>
      </c>
      <c r="F19" s="12">
        <f t="shared" si="0"/>
        <v>2771298</v>
      </c>
      <c r="G19" s="12">
        <f>+G20+G21+G22+G23+G24+G25+G26</f>
        <v>0</v>
      </c>
      <c r="H19" s="12">
        <f t="shared" si="1"/>
        <v>2771298</v>
      </c>
    </row>
    <row r="20" spans="2:8" ht="14.25">
      <c r="B20" s="23"/>
      <c r="C20" s="23"/>
      <c r="D20" s="11" t="s">
        <v>25</v>
      </c>
      <c r="E20" s="12">
        <v>2645550</v>
      </c>
      <c r="F20" s="12">
        <f t="shared" si="0"/>
        <v>2645550</v>
      </c>
      <c r="G20" s="12"/>
      <c r="H20" s="12">
        <f t="shared" si="1"/>
        <v>2645550</v>
      </c>
    </row>
    <row r="21" spans="2:8" ht="14.25">
      <c r="B21" s="23"/>
      <c r="C21" s="23"/>
      <c r="D21" s="11" t="s">
        <v>26</v>
      </c>
      <c r="E21" s="12"/>
      <c r="F21" s="12">
        <f t="shared" si="0"/>
        <v>0</v>
      </c>
      <c r="G21" s="12"/>
      <c r="H21" s="12">
        <f t="shared" si="1"/>
        <v>0</v>
      </c>
    </row>
    <row r="22" spans="2:8" ht="14.25">
      <c r="B22" s="23"/>
      <c r="C22" s="23"/>
      <c r="D22" s="11" t="s">
        <v>27</v>
      </c>
      <c r="E22" s="12"/>
      <c r="F22" s="12">
        <f t="shared" si="0"/>
        <v>0</v>
      </c>
      <c r="G22" s="12"/>
      <c r="H22" s="12">
        <f t="shared" si="1"/>
        <v>0</v>
      </c>
    </row>
    <row r="23" spans="2:8" ht="14.25">
      <c r="B23" s="23"/>
      <c r="C23" s="23"/>
      <c r="D23" s="11" t="s">
        <v>28</v>
      </c>
      <c r="E23" s="12"/>
      <c r="F23" s="12">
        <f t="shared" si="0"/>
        <v>0</v>
      </c>
      <c r="G23" s="12"/>
      <c r="H23" s="12">
        <f t="shared" si="1"/>
        <v>0</v>
      </c>
    </row>
    <row r="24" spans="2:8" ht="14.25">
      <c r="B24" s="23"/>
      <c r="C24" s="23"/>
      <c r="D24" s="11" t="s">
        <v>29</v>
      </c>
      <c r="E24" s="12"/>
      <c r="F24" s="12">
        <f t="shared" si="0"/>
        <v>0</v>
      </c>
      <c r="G24" s="12"/>
      <c r="H24" s="12">
        <f t="shared" si="1"/>
        <v>0</v>
      </c>
    </row>
    <row r="25" spans="2:8" ht="14.25">
      <c r="B25" s="23"/>
      <c r="C25" s="23"/>
      <c r="D25" s="11" t="s">
        <v>30</v>
      </c>
      <c r="E25" s="12"/>
      <c r="F25" s="12">
        <f t="shared" si="0"/>
        <v>0</v>
      </c>
      <c r="G25" s="12"/>
      <c r="H25" s="12">
        <f t="shared" si="1"/>
        <v>0</v>
      </c>
    </row>
    <row r="26" spans="2:8" ht="14.25">
      <c r="B26" s="23"/>
      <c r="C26" s="23"/>
      <c r="D26" s="11" t="s">
        <v>31</v>
      </c>
      <c r="E26" s="12">
        <v>125748</v>
      </c>
      <c r="F26" s="12">
        <f t="shared" si="0"/>
        <v>125748</v>
      </c>
      <c r="G26" s="12"/>
      <c r="H26" s="12">
        <f t="shared" si="1"/>
        <v>125748</v>
      </c>
    </row>
    <row r="27" spans="2:8" ht="14.25">
      <c r="B27" s="23"/>
      <c r="C27" s="23"/>
      <c r="D27" s="11" t="s">
        <v>32</v>
      </c>
      <c r="E27" s="12">
        <f>+E28+E29+E30+E31+E32+E33+E34+E35</f>
        <v>0</v>
      </c>
      <c r="F27" s="12">
        <f t="shared" si="0"/>
        <v>0</v>
      </c>
      <c r="G27" s="12">
        <f>+G28+G29+G30+G31+G32+G33+G34+G35</f>
        <v>0</v>
      </c>
      <c r="H27" s="12">
        <f t="shared" si="1"/>
        <v>0</v>
      </c>
    </row>
    <row r="28" spans="2:8" ht="14.25">
      <c r="B28" s="23"/>
      <c r="C28" s="23"/>
      <c r="D28" s="11" t="s">
        <v>33</v>
      </c>
      <c r="E28" s="12"/>
      <c r="F28" s="12">
        <f t="shared" si="0"/>
        <v>0</v>
      </c>
      <c r="G28" s="12"/>
      <c r="H28" s="12">
        <f t="shared" si="1"/>
        <v>0</v>
      </c>
    </row>
    <row r="29" spans="2:8" ht="14.25">
      <c r="B29" s="23"/>
      <c r="C29" s="23"/>
      <c r="D29" s="11" t="s">
        <v>34</v>
      </c>
      <c r="E29" s="12"/>
      <c r="F29" s="12">
        <f t="shared" si="0"/>
        <v>0</v>
      </c>
      <c r="G29" s="12"/>
      <c r="H29" s="12">
        <f t="shared" si="1"/>
        <v>0</v>
      </c>
    </row>
    <row r="30" spans="2:8" ht="14.25">
      <c r="B30" s="23"/>
      <c r="C30" s="23"/>
      <c r="D30" s="11" t="s">
        <v>35</v>
      </c>
      <c r="E30" s="12"/>
      <c r="F30" s="12">
        <f t="shared" si="0"/>
        <v>0</v>
      </c>
      <c r="G30" s="12"/>
      <c r="H30" s="12">
        <f t="shared" si="1"/>
        <v>0</v>
      </c>
    </row>
    <row r="31" spans="2:8" ht="14.25">
      <c r="B31" s="23"/>
      <c r="C31" s="23"/>
      <c r="D31" s="11" t="s">
        <v>36</v>
      </c>
      <c r="E31" s="12"/>
      <c r="F31" s="12">
        <f t="shared" si="0"/>
        <v>0</v>
      </c>
      <c r="G31" s="12"/>
      <c r="H31" s="12">
        <f t="shared" si="1"/>
        <v>0</v>
      </c>
    </row>
    <row r="32" spans="2:8" ht="14.25">
      <c r="B32" s="23"/>
      <c r="C32" s="23"/>
      <c r="D32" s="11" t="s">
        <v>37</v>
      </c>
      <c r="E32" s="12"/>
      <c r="F32" s="12">
        <f t="shared" si="0"/>
        <v>0</v>
      </c>
      <c r="G32" s="12"/>
      <c r="H32" s="12">
        <f t="shared" si="1"/>
        <v>0</v>
      </c>
    </row>
    <row r="33" spans="2:8" ht="14.25">
      <c r="B33" s="23"/>
      <c r="C33" s="23"/>
      <c r="D33" s="11" t="s">
        <v>38</v>
      </c>
      <c r="E33" s="12"/>
      <c r="F33" s="12">
        <f t="shared" si="0"/>
        <v>0</v>
      </c>
      <c r="G33" s="12"/>
      <c r="H33" s="12">
        <f t="shared" si="1"/>
        <v>0</v>
      </c>
    </row>
    <row r="34" spans="2:8" ht="14.25">
      <c r="B34" s="23"/>
      <c r="C34" s="23"/>
      <c r="D34" s="11" t="s">
        <v>39</v>
      </c>
      <c r="E34" s="12"/>
      <c r="F34" s="12">
        <f t="shared" si="0"/>
        <v>0</v>
      </c>
      <c r="G34" s="12"/>
      <c r="H34" s="12">
        <f t="shared" si="1"/>
        <v>0</v>
      </c>
    </row>
    <row r="35" spans="2:8" ht="14.25">
      <c r="B35" s="23"/>
      <c r="C35" s="23"/>
      <c r="D35" s="11" t="s">
        <v>40</v>
      </c>
      <c r="E35" s="12"/>
      <c r="F35" s="12">
        <f t="shared" si="0"/>
        <v>0</v>
      </c>
      <c r="G35" s="12"/>
      <c r="H35" s="12">
        <f t="shared" si="1"/>
        <v>0</v>
      </c>
    </row>
    <row r="36" spans="2:8" ht="14.25">
      <c r="B36" s="23"/>
      <c r="C36" s="23"/>
      <c r="D36" s="11" t="s">
        <v>41</v>
      </c>
      <c r="E36" s="12">
        <f>+E37+E38+E39+E40+E41+E42+E43+E44+E45+E46+E47+E48+E49+E50+E51+E52+E53</f>
        <v>3056302</v>
      </c>
      <c r="F36" s="12">
        <f t="shared" si="0"/>
        <v>3056302</v>
      </c>
      <c r="G36" s="12">
        <f>+G37+G38+G39+G40+G41+G42+G43+G44+G45+G46+G47+G48+G49+G50+G51+G52+G53</f>
        <v>0</v>
      </c>
      <c r="H36" s="12">
        <f t="shared" si="1"/>
        <v>3056302</v>
      </c>
    </row>
    <row r="37" spans="2:8" ht="14.25">
      <c r="B37" s="23"/>
      <c r="C37" s="23"/>
      <c r="D37" s="11" t="s">
        <v>42</v>
      </c>
      <c r="E37" s="12">
        <v>38562</v>
      </c>
      <c r="F37" s="12">
        <f t="shared" si="0"/>
        <v>38562</v>
      </c>
      <c r="G37" s="12"/>
      <c r="H37" s="12">
        <f t="shared" si="1"/>
        <v>38562</v>
      </c>
    </row>
    <row r="38" spans="2:8" ht="14.25">
      <c r="B38" s="23"/>
      <c r="C38" s="23"/>
      <c r="D38" s="11" t="s">
        <v>43</v>
      </c>
      <c r="E38" s="12">
        <v>474580</v>
      </c>
      <c r="F38" s="12">
        <f t="shared" si="0"/>
        <v>474580</v>
      </c>
      <c r="G38" s="12"/>
      <c r="H38" s="12">
        <f t="shared" si="1"/>
        <v>474580</v>
      </c>
    </row>
    <row r="39" spans="2:8" ht="14.25">
      <c r="B39" s="23"/>
      <c r="C39" s="23"/>
      <c r="D39" s="11" t="s">
        <v>44</v>
      </c>
      <c r="E39" s="12">
        <v>696281</v>
      </c>
      <c r="F39" s="12">
        <f t="shared" si="0"/>
        <v>696281</v>
      </c>
      <c r="G39" s="12"/>
      <c r="H39" s="12">
        <f t="shared" si="1"/>
        <v>696281</v>
      </c>
    </row>
    <row r="40" spans="2:8" ht="14.25">
      <c r="B40" s="23"/>
      <c r="C40" s="23"/>
      <c r="D40" s="11" t="s">
        <v>45</v>
      </c>
      <c r="E40" s="12">
        <v>100534</v>
      </c>
      <c r="F40" s="12">
        <f t="shared" si="0"/>
        <v>100534</v>
      </c>
      <c r="G40" s="12"/>
      <c r="H40" s="12">
        <f t="shared" si="1"/>
        <v>100534</v>
      </c>
    </row>
    <row r="41" spans="2:8" ht="14.25">
      <c r="B41" s="23"/>
      <c r="C41" s="23"/>
      <c r="D41" s="11" t="s">
        <v>46</v>
      </c>
      <c r="E41" s="12">
        <v>557464</v>
      </c>
      <c r="F41" s="12">
        <f t="shared" si="0"/>
        <v>557464</v>
      </c>
      <c r="G41" s="12"/>
      <c r="H41" s="12">
        <f t="shared" si="1"/>
        <v>557464</v>
      </c>
    </row>
    <row r="42" spans="2:8" ht="14.25">
      <c r="B42" s="23"/>
      <c r="C42" s="23"/>
      <c r="D42" s="11" t="s">
        <v>36</v>
      </c>
      <c r="E42" s="12"/>
      <c r="F42" s="12">
        <f t="shared" si="0"/>
        <v>0</v>
      </c>
      <c r="G42" s="12"/>
      <c r="H42" s="12">
        <f t="shared" si="1"/>
        <v>0</v>
      </c>
    </row>
    <row r="43" spans="2:8" ht="14.25">
      <c r="B43" s="23"/>
      <c r="C43" s="23"/>
      <c r="D43" s="11" t="s">
        <v>47</v>
      </c>
      <c r="E43" s="12"/>
      <c r="F43" s="12">
        <f t="shared" si="0"/>
        <v>0</v>
      </c>
      <c r="G43" s="12"/>
      <c r="H43" s="12">
        <f t="shared" si="1"/>
        <v>0</v>
      </c>
    </row>
    <row r="44" spans="2:8" ht="14.25">
      <c r="B44" s="23"/>
      <c r="C44" s="23"/>
      <c r="D44" s="11" t="s">
        <v>48</v>
      </c>
      <c r="E44" s="12">
        <v>152130</v>
      </c>
      <c r="F44" s="12">
        <f t="shared" si="0"/>
        <v>152130</v>
      </c>
      <c r="G44" s="12"/>
      <c r="H44" s="12">
        <f t="shared" si="1"/>
        <v>152130</v>
      </c>
    </row>
    <row r="45" spans="2:8" ht="14.25">
      <c r="B45" s="23"/>
      <c r="C45" s="23"/>
      <c r="D45" s="11" t="s">
        <v>49</v>
      </c>
      <c r="E45" s="12">
        <v>374125</v>
      </c>
      <c r="F45" s="12">
        <f t="shared" si="0"/>
        <v>374125</v>
      </c>
      <c r="G45" s="12"/>
      <c r="H45" s="12">
        <f t="shared" si="1"/>
        <v>374125</v>
      </c>
    </row>
    <row r="46" spans="2:8" ht="14.25">
      <c r="B46" s="23"/>
      <c r="C46" s="23"/>
      <c r="D46" s="11" t="s">
        <v>50</v>
      </c>
      <c r="E46" s="12">
        <v>117108</v>
      </c>
      <c r="F46" s="12">
        <f t="shared" si="0"/>
        <v>117108</v>
      </c>
      <c r="G46" s="12"/>
      <c r="H46" s="12">
        <f t="shared" si="1"/>
        <v>117108</v>
      </c>
    </row>
    <row r="47" spans="2:8" ht="14.25">
      <c r="B47" s="23"/>
      <c r="C47" s="23"/>
      <c r="D47" s="11" t="s">
        <v>38</v>
      </c>
      <c r="E47" s="12">
        <v>90560</v>
      </c>
      <c r="F47" s="12">
        <f t="shared" si="0"/>
        <v>90560</v>
      </c>
      <c r="G47" s="12"/>
      <c r="H47" s="12">
        <f t="shared" si="1"/>
        <v>90560</v>
      </c>
    </row>
    <row r="48" spans="2:8" ht="14.25">
      <c r="B48" s="23"/>
      <c r="C48" s="23"/>
      <c r="D48" s="11" t="s">
        <v>39</v>
      </c>
      <c r="E48" s="12"/>
      <c r="F48" s="12">
        <f t="shared" si="0"/>
        <v>0</v>
      </c>
      <c r="G48" s="12"/>
      <c r="H48" s="12">
        <f t="shared" si="1"/>
        <v>0</v>
      </c>
    </row>
    <row r="49" spans="2:8" ht="14.25">
      <c r="B49" s="23"/>
      <c r="C49" s="23"/>
      <c r="D49" s="11" t="s">
        <v>51</v>
      </c>
      <c r="E49" s="12"/>
      <c r="F49" s="12">
        <f t="shared" si="0"/>
        <v>0</v>
      </c>
      <c r="G49" s="12"/>
      <c r="H49" s="12">
        <f t="shared" si="1"/>
        <v>0</v>
      </c>
    </row>
    <row r="50" spans="2:8" ht="14.25">
      <c r="B50" s="23"/>
      <c r="C50" s="23"/>
      <c r="D50" s="11" t="s">
        <v>52</v>
      </c>
      <c r="E50" s="12">
        <v>41300</v>
      </c>
      <c r="F50" s="12">
        <f t="shared" si="0"/>
        <v>41300</v>
      </c>
      <c r="G50" s="12"/>
      <c r="H50" s="12">
        <f t="shared" si="1"/>
        <v>41300</v>
      </c>
    </row>
    <row r="51" spans="2:8" ht="14.25">
      <c r="B51" s="23"/>
      <c r="C51" s="23"/>
      <c r="D51" s="11" t="s">
        <v>53</v>
      </c>
      <c r="E51" s="12"/>
      <c r="F51" s="12">
        <f t="shared" si="0"/>
        <v>0</v>
      </c>
      <c r="G51" s="12"/>
      <c r="H51" s="12">
        <f t="shared" si="1"/>
        <v>0</v>
      </c>
    </row>
    <row r="52" spans="2:8" ht="14.25">
      <c r="B52" s="23"/>
      <c r="C52" s="23"/>
      <c r="D52" s="11" t="s">
        <v>54</v>
      </c>
      <c r="E52" s="12"/>
      <c r="F52" s="12">
        <f t="shared" si="0"/>
        <v>0</v>
      </c>
      <c r="G52" s="12"/>
      <c r="H52" s="12">
        <f t="shared" si="1"/>
        <v>0</v>
      </c>
    </row>
    <row r="53" spans="2:8" ht="14.25">
      <c r="B53" s="23"/>
      <c r="C53" s="23"/>
      <c r="D53" s="11" t="s">
        <v>40</v>
      </c>
      <c r="E53" s="12">
        <v>413658</v>
      </c>
      <c r="F53" s="12">
        <f t="shared" si="0"/>
        <v>413658</v>
      </c>
      <c r="G53" s="12"/>
      <c r="H53" s="12">
        <f t="shared" si="1"/>
        <v>413658</v>
      </c>
    </row>
    <row r="54" spans="2:8" ht="14.25">
      <c r="B54" s="23"/>
      <c r="C54" s="23"/>
      <c r="D54" s="11" t="s">
        <v>55</v>
      </c>
      <c r="E54" s="12">
        <v>5490</v>
      </c>
      <c r="F54" s="12">
        <f t="shared" si="0"/>
        <v>5490</v>
      </c>
      <c r="G54" s="12"/>
      <c r="H54" s="12">
        <f t="shared" si="1"/>
        <v>5490</v>
      </c>
    </row>
    <row r="55" spans="2:8" ht="14.25">
      <c r="B55" s="23"/>
      <c r="C55" s="23"/>
      <c r="D55" s="11" t="s">
        <v>56</v>
      </c>
      <c r="E55" s="12"/>
      <c r="F55" s="12">
        <f t="shared" si="0"/>
        <v>0</v>
      </c>
      <c r="G55" s="12"/>
      <c r="H55" s="12">
        <f t="shared" si="1"/>
        <v>0</v>
      </c>
    </row>
    <row r="56" spans="2:8" ht="14.25">
      <c r="B56" s="23"/>
      <c r="C56" s="23"/>
      <c r="D56" s="11" t="s">
        <v>57</v>
      </c>
      <c r="E56" s="12"/>
      <c r="F56" s="12">
        <f t="shared" si="0"/>
        <v>0</v>
      </c>
      <c r="G56" s="12"/>
      <c r="H56" s="12">
        <f t="shared" si="1"/>
        <v>0</v>
      </c>
    </row>
    <row r="57" spans="2:8" ht="14.25">
      <c r="B57" s="23"/>
      <c r="C57" s="24"/>
      <c r="D57" s="13" t="s">
        <v>58</v>
      </c>
      <c r="E57" s="14">
        <f>+E19+E27+E36+E54+E55+E56</f>
        <v>5833090</v>
      </c>
      <c r="F57" s="14">
        <f t="shared" si="0"/>
        <v>5833090</v>
      </c>
      <c r="G57" s="14">
        <f>+G19+G27+G36+G54+G55+G56</f>
        <v>0</v>
      </c>
      <c r="H57" s="14">
        <f t="shared" si="1"/>
        <v>5833090</v>
      </c>
    </row>
    <row r="58" spans="2:8" ht="14.25">
      <c r="B58" s="24"/>
      <c r="C58" s="15" t="s">
        <v>59</v>
      </c>
      <c r="D58" s="16"/>
      <c r="E58" s="17">
        <f xml:space="preserve"> +E18 - E57</f>
        <v>-2707014</v>
      </c>
      <c r="F58" s="17">
        <f t="shared" si="0"/>
        <v>-2707014</v>
      </c>
      <c r="G58" s="17">
        <f xml:space="preserve"> +G18 - G57</f>
        <v>0</v>
      </c>
      <c r="H58" s="17">
        <f t="shared" si="1"/>
        <v>-2707014</v>
      </c>
    </row>
    <row r="59" spans="2:8" ht="14.25">
      <c r="B59" s="22" t="s">
        <v>60</v>
      </c>
      <c r="C59" s="22" t="s">
        <v>11</v>
      </c>
      <c r="D59" s="11" t="s">
        <v>61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23"/>
      <c r="C60" s="23"/>
      <c r="D60" s="11" t="s">
        <v>62</v>
      </c>
      <c r="E60" s="12">
        <v>8794</v>
      </c>
      <c r="F60" s="12">
        <f t="shared" si="0"/>
        <v>8794</v>
      </c>
      <c r="G60" s="12"/>
      <c r="H60" s="12">
        <f t="shared" si="1"/>
        <v>8794</v>
      </c>
    </row>
    <row r="61" spans="2:8" ht="14.25">
      <c r="B61" s="23"/>
      <c r="C61" s="23"/>
      <c r="D61" s="11" t="s">
        <v>63</v>
      </c>
      <c r="E61" s="12">
        <f>+E62</f>
        <v>1159000</v>
      </c>
      <c r="F61" s="12">
        <f t="shared" si="0"/>
        <v>1159000</v>
      </c>
      <c r="G61" s="12">
        <f>+G62</f>
        <v>0</v>
      </c>
      <c r="H61" s="12">
        <f t="shared" si="1"/>
        <v>1159000</v>
      </c>
    </row>
    <row r="62" spans="2:8" ht="14.25">
      <c r="B62" s="23"/>
      <c r="C62" s="23"/>
      <c r="D62" s="11" t="s">
        <v>64</v>
      </c>
      <c r="E62" s="12">
        <v>1159000</v>
      </c>
      <c r="F62" s="12">
        <f t="shared" si="0"/>
        <v>1159000</v>
      </c>
      <c r="G62" s="12"/>
      <c r="H62" s="12">
        <f t="shared" si="1"/>
        <v>1159000</v>
      </c>
    </row>
    <row r="63" spans="2:8" ht="14.25">
      <c r="B63" s="23"/>
      <c r="C63" s="24"/>
      <c r="D63" s="13" t="s">
        <v>65</v>
      </c>
      <c r="E63" s="14">
        <f>+E59+E60+E61</f>
        <v>1167794</v>
      </c>
      <c r="F63" s="14">
        <f t="shared" si="0"/>
        <v>1167794</v>
      </c>
      <c r="G63" s="14">
        <f>+G59+G60+G61</f>
        <v>0</v>
      </c>
      <c r="H63" s="14">
        <f t="shared" si="1"/>
        <v>1167794</v>
      </c>
    </row>
    <row r="64" spans="2:8" ht="14.25">
      <c r="B64" s="23"/>
      <c r="C64" s="22" t="s">
        <v>23</v>
      </c>
      <c r="D64" s="11" t="s">
        <v>66</v>
      </c>
      <c r="E64" s="12"/>
      <c r="F64" s="12">
        <f t="shared" si="0"/>
        <v>0</v>
      </c>
      <c r="G64" s="12"/>
      <c r="H64" s="12">
        <f t="shared" si="1"/>
        <v>0</v>
      </c>
    </row>
    <row r="65" spans="2:8" ht="14.25">
      <c r="B65" s="23"/>
      <c r="C65" s="23"/>
      <c r="D65" s="11" t="s">
        <v>67</v>
      </c>
      <c r="E65" s="12"/>
      <c r="F65" s="12">
        <f t="shared" si="0"/>
        <v>0</v>
      </c>
      <c r="G65" s="12"/>
      <c r="H65" s="12">
        <f t="shared" si="1"/>
        <v>0</v>
      </c>
    </row>
    <row r="66" spans="2:8" ht="14.25">
      <c r="B66" s="23"/>
      <c r="C66" s="24"/>
      <c r="D66" s="13" t="s">
        <v>68</v>
      </c>
      <c r="E66" s="14">
        <f>+E64+E65</f>
        <v>0</v>
      </c>
      <c r="F66" s="14">
        <f t="shared" si="0"/>
        <v>0</v>
      </c>
      <c r="G66" s="14">
        <f>+G64+G65</f>
        <v>0</v>
      </c>
      <c r="H66" s="14">
        <f t="shared" si="1"/>
        <v>0</v>
      </c>
    </row>
    <row r="67" spans="2:8" ht="14.25">
      <c r="B67" s="24"/>
      <c r="C67" s="15" t="s">
        <v>69</v>
      </c>
      <c r="D67" s="18"/>
      <c r="E67" s="19">
        <f xml:space="preserve"> +E63 - E66</f>
        <v>1167794</v>
      </c>
      <c r="F67" s="19">
        <f t="shared" si="0"/>
        <v>1167794</v>
      </c>
      <c r="G67" s="19">
        <f xml:space="preserve"> +G63 - G66</f>
        <v>0</v>
      </c>
      <c r="H67" s="19">
        <f t="shared" si="1"/>
        <v>1167794</v>
      </c>
    </row>
    <row r="68" spans="2:8" ht="14.25">
      <c r="B68" s="15" t="s">
        <v>70</v>
      </c>
      <c r="C68" s="20"/>
      <c r="D68" s="16"/>
      <c r="E68" s="17">
        <f xml:space="preserve"> +E58 +E67</f>
        <v>-1539220</v>
      </c>
      <c r="F68" s="17">
        <f t="shared" si="0"/>
        <v>-1539220</v>
      </c>
      <c r="G68" s="17">
        <f xml:space="preserve"> +G58 +G67</f>
        <v>0</v>
      </c>
      <c r="H68" s="17">
        <f t="shared" si="1"/>
        <v>-1539220</v>
      </c>
    </row>
  </sheetData>
  <sheetProtection algorithmName="SHA-512" hashValue="+TpDTo/oN8DhCAAjxnFv49yKE41qa8lAOky3vNoF9+IlhSZ+FpLnLvn+LnQYL+vbE785q4+aXZqnjltoV/9AFw==" saltValue="15zktaPjnBx36b0CXU6rBA==" spinCount="100000" sheet="1" objects="1" scenarios="1"/>
  <mergeCells count="12">
    <mergeCell ref="B2:H2"/>
    <mergeCell ref="B3:H3"/>
    <mergeCell ref="B5:D6"/>
    <mergeCell ref="F5:F6"/>
    <mergeCell ref="G5:G6"/>
    <mergeCell ref="H5:H6"/>
    <mergeCell ref="B7:B58"/>
    <mergeCell ref="C7:C18"/>
    <mergeCell ref="C19:C57"/>
    <mergeCell ref="B59:B67"/>
    <mergeCell ref="C59:C63"/>
    <mergeCell ref="C64:C66"/>
  </mergeCells>
  <phoneticPr fontId="2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こぶし今里保育園</vt:lpstr>
      <vt:lpstr>こぶし中央保育園</vt:lpstr>
      <vt:lpstr>こぶし花園保育園</vt:lpstr>
      <vt:lpstr>こぶし福祉会本部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2017-06-19T14:09:17Z</dcterms:created>
  <dcterms:modified xsi:type="dcterms:W3CDTF">2017-06-20T05:05:53Z</dcterms:modified>
</cp:coreProperties>
</file>