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公開書類\"/>
    </mc:Choice>
  </mc:AlternateContent>
  <bookViews>
    <workbookView xWindow="0" yWindow="0" windowWidth="20490" windowHeight="7770"/>
  </bookViews>
  <sheets>
    <sheet name="第二号第一様式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5" i="1" l="1"/>
  <c r="G44" i="1"/>
  <c r="G43" i="1"/>
  <c r="G41" i="1"/>
  <c r="F38" i="1"/>
  <c r="E38" i="1"/>
  <c r="G38" i="1" s="1"/>
  <c r="G37" i="1"/>
  <c r="G36" i="1"/>
  <c r="G35" i="1"/>
  <c r="G34" i="1"/>
  <c r="F33" i="1"/>
  <c r="F39" i="1" s="1"/>
  <c r="E33" i="1"/>
  <c r="E39" i="1" s="1"/>
  <c r="G39" i="1" s="1"/>
  <c r="G32" i="1"/>
  <c r="G31" i="1"/>
  <c r="G30" i="1"/>
  <c r="F27" i="1"/>
  <c r="E27" i="1"/>
  <c r="G27" i="1" s="1"/>
  <c r="G26" i="1"/>
  <c r="G25" i="1"/>
  <c r="F24" i="1"/>
  <c r="F28" i="1" s="1"/>
  <c r="E24" i="1"/>
  <c r="E28" i="1" s="1"/>
  <c r="G23" i="1"/>
  <c r="G22" i="1"/>
  <c r="G21" i="1"/>
  <c r="F19" i="1"/>
  <c r="E19" i="1"/>
  <c r="G19" i="1" s="1"/>
  <c r="G18" i="1"/>
  <c r="G17" i="1"/>
  <c r="G16" i="1"/>
  <c r="G15" i="1"/>
  <c r="G14" i="1"/>
  <c r="G13" i="1"/>
  <c r="F12" i="1"/>
  <c r="F20" i="1" s="1"/>
  <c r="E12" i="1"/>
  <c r="E20" i="1" s="1"/>
  <c r="G11" i="1"/>
  <c r="G10" i="1"/>
  <c r="G9" i="1"/>
  <c r="G8" i="1"/>
  <c r="G20" i="1" l="1"/>
  <c r="E29" i="1"/>
  <c r="F29" i="1"/>
  <c r="F40" i="1" s="1"/>
  <c r="F42" i="1" s="1"/>
  <c r="F46" i="1" s="1"/>
  <c r="G28" i="1"/>
  <c r="G33" i="1"/>
  <c r="G12" i="1"/>
  <c r="G24" i="1"/>
  <c r="E40" i="1" l="1"/>
  <c r="G29" i="1"/>
  <c r="E42" i="1" l="1"/>
  <c r="G40" i="1"/>
  <c r="E46" i="1" l="1"/>
  <c r="G46" i="1" s="1"/>
  <c r="G42" i="1"/>
</calcChain>
</file>

<file path=xl/sharedStrings.xml><?xml version="1.0" encoding="utf-8"?>
<sst xmlns="http://schemas.openxmlformats.org/spreadsheetml/2006/main" count="57" uniqueCount="53">
  <si>
    <t>第二号第一様式（第二十三条第四項関係）</t>
    <rPh sb="0" eb="1">
      <t>ダイ</t>
    </rPh>
    <rPh sb="1" eb="2">
      <t>ニ</t>
    </rPh>
    <rPh sb="2" eb="3">
      <t>ゴウ</t>
    </rPh>
    <rPh sb="3" eb="5">
      <t>ダイイチ</t>
    </rPh>
    <rPh sb="5" eb="7">
      <t>ヨウシキ</t>
    </rPh>
    <phoneticPr fontId="4"/>
  </si>
  <si>
    <t>事業活動計算書</t>
    <rPh sb="0" eb="2">
      <t>ジギョウ</t>
    </rPh>
    <rPh sb="2" eb="4">
      <t>カツドウ</t>
    </rPh>
    <phoneticPr fontId="4"/>
  </si>
  <si>
    <t>（自）平成28年4月1日  （至）平成29年3月31日</t>
    <phoneticPr fontId="4"/>
  </si>
  <si>
    <t>（単位：円）</t>
    <phoneticPr fontId="4"/>
  </si>
  <si>
    <t>勘定科目</t>
    <rPh sb="0" eb="2">
      <t>カンジョウ</t>
    </rPh>
    <rPh sb="2" eb="4">
      <t>カモク</t>
    </rPh>
    <phoneticPr fontId="4"/>
  </si>
  <si>
    <t>当年度決算(A)</t>
    <rPh sb="0" eb="1">
      <t>トウ</t>
    </rPh>
    <rPh sb="1" eb="3">
      <t>ネンド</t>
    </rPh>
    <rPh sb="3" eb="5">
      <t>ケッサン</t>
    </rPh>
    <phoneticPr fontId="4"/>
  </si>
  <si>
    <t>前年度決算(B)</t>
    <rPh sb="0" eb="3">
      <t>ゼンネンド</t>
    </rPh>
    <rPh sb="3" eb="5">
      <t>ケッサン</t>
    </rPh>
    <phoneticPr fontId="4"/>
  </si>
  <si>
    <t>増減(A)-(B)</t>
    <phoneticPr fontId="4"/>
  </si>
  <si>
    <t>サービス活動増減の部</t>
  </si>
  <si>
    <t>収益</t>
  </si>
  <si>
    <t>介護保険事業収益</t>
  </si>
  <si>
    <t>保育事業収益</t>
  </si>
  <si>
    <t>経常経費寄附金収益</t>
  </si>
  <si>
    <t>その他の収益</t>
  </si>
  <si>
    <t>サービス活動収益計（１）</t>
  </si>
  <si>
    <t>費用</t>
  </si>
  <si>
    <t>人件費</t>
  </si>
  <si>
    <t>事業費</t>
  </si>
  <si>
    <t>事務費</t>
  </si>
  <si>
    <t>減価償却費</t>
  </si>
  <si>
    <t>国庫補助金等特別積立金取崩額</t>
  </si>
  <si>
    <t>その他の費用</t>
  </si>
  <si>
    <t>サービス活動費用計（２）</t>
  </si>
  <si>
    <t>サービス活動増減差額（３）＝（１）－（２）</t>
  </si>
  <si>
    <t>サービス活動外増減の部</t>
  </si>
  <si>
    <t>借入金利息補助金収益</t>
  </si>
  <si>
    <t>受取利息配当金収益</t>
  </si>
  <si>
    <t>その他のサービス活動外収益</t>
  </si>
  <si>
    <t>サービス活動外収益計（４）</t>
  </si>
  <si>
    <t>支払利息</t>
  </si>
  <si>
    <t>その他のサービス活動外費用</t>
  </si>
  <si>
    <t>サービス活動外費用計（５）</t>
  </si>
  <si>
    <t>サービス活動外増減差額（６）＝（４）－（５）</t>
  </si>
  <si>
    <t>経常増減差額（７）＝（３）＋（６）</t>
  </si>
  <si>
    <t>特別増減の部</t>
  </si>
  <si>
    <t>施設整備等補助金収益</t>
  </si>
  <si>
    <t>施設整備等寄附金収益</t>
  </si>
  <si>
    <t>その他の特別収益</t>
  </si>
  <si>
    <t>特別収益計（８）</t>
  </si>
  <si>
    <t>固定資産売却損・処分損</t>
  </si>
  <si>
    <t>国庫補助金等特別積立金取崩額（除却等）</t>
  </si>
  <si>
    <t>国庫補助金等特別積立金積立額</t>
  </si>
  <si>
    <t>その他の特別損失</t>
  </si>
  <si>
    <t>特別費用計（９）</t>
  </si>
  <si>
    <t>特別増減差額（１０）＝（８）－（９）</t>
  </si>
  <si>
    <t>当期活動増減差額（１１）＝（７）＋（１０）</t>
  </si>
  <si>
    <t>繰越活動増減差額の部</t>
  </si>
  <si>
    <t>前期繰越活動増減差額（１２）</t>
  </si>
  <si>
    <t>当期末繰越活動増減差額（１３）＝（１１）＋（１２）</t>
  </si>
  <si>
    <t>基本金取崩額（１４）</t>
  </si>
  <si>
    <t>その他の積立金取崩額（１５）</t>
  </si>
  <si>
    <t>その他の積立金積立額（１６）</t>
  </si>
  <si>
    <t>次期繰越活動増減差額（１７）＝（１３）＋（１４）＋（１５）－（１６）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</si>
</sst>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-#,##0_)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6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1"/>
      <name val="ＭＳ Ｐゴシック"/>
      <family val="3"/>
      <charset val="128"/>
    </font>
    <font>
      <sz val="10"/>
      <name val="Meiryo UI"/>
      <family val="3"/>
      <charset val="128"/>
    </font>
    <font>
      <sz val="11"/>
      <name val="ＭＳ ゴシック"/>
      <family val="3"/>
      <charset val="128"/>
    </font>
    <font>
      <sz val="11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8" fillId="0" borderId="0">
      <alignment horizontal="left" vertical="top"/>
    </xf>
  </cellStyleXfs>
  <cellXfs count="39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2" fillId="0" borderId="0" xfId="0" applyFont="1" applyFill="1" applyAlignment="1">
      <alignment horizontal="center" vertical="center" shrinkToFit="1"/>
    </xf>
    <xf numFmtId="0" fontId="3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left" vertical="top" shrinkToFit="1"/>
    </xf>
    <xf numFmtId="176" fontId="9" fillId="0" borderId="2" xfId="2" applyNumberFormat="1" applyFont="1" applyFill="1" applyBorder="1" applyAlignment="1" applyProtection="1">
      <alignment vertical="top" shrinkToFit="1"/>
      <protection locked="0"/>
    </xf>
    <xf numFmtId="176" fontId="9" fillId="0" borderId="2" xfId="0" applyNumberFormat="1" applyFont="1" applyFill="1" applyBorder="1" applyAlignment="1" applyProtection="1">
      <alignment vertical="center"/>
      <protection locked="0"/>
    </xf>
    <xf numFmtId="0" fontId="7" fillId="0" borderId="3" xfId="2" applyFont="1" applyFill="1" applyBorder="1" applyAlignment="1">
      <alignment horizontal="left" vertical="top" shrinkToFit="1"/>
    </xf>
    <xf numFmtId="176" fontId="9" fillId="0" borderId="3" xfId="2" applyNumberFormat="1" applyFont="1" applyFill="1" applyBorder="1" applyAlignment="1" applyProtection="1">
      <alignment vertical="top" shrinkToFit="1"/>
      <protection locked="0"/>
    </xf>
    <xf numFmtId="176" fontId="9" fillId="0" borderId="3" xfId="0" applyNumberFormat="1" applyFont="1" applyFill="1" applyBorder="1" applyAlignment="1" applyProtection="1">
      <alignment vertical="center"/>
      <protection locked="0"/>
    </xf>
    <xf numFmtId="176" fontId="9" fillId="0" borderId="4" xfId="0" applyNumberFormat="1" applyFont="1" applyFill="1" applyBorder="1" applyAlignment="1" applyProtection="1">
      <alignment vertical="center"/>
      <protection locked="0"/>
    </xf>
    <xf numFmtId="0" fontId="7" fillId="0" borderId="1" xfId="2" applyFont="1" applyFill="1" applyBorder="1" applyAlignment="1">
      <alignment horizontal="left" vertical="top" shrinkToFit="1"/>
    </xf>
    <xf numFmtId="176" fontId="9" fillId="0" borderId="1" xfId="2" applyNumberFormat="1" applyFont="1" applyFill="1" applyBorder="1" applyAlignment="1" applyProtection="1">
      <alignment vertical="top" shrinkToFit="1"/>
      <protection locked="0"/>
    </xf>
    <xf numFmtId="176" fontId="9" fillId="0" borderId="1" xfId="0" applyNumberFormat="1" applyFont="1" applyFill="1" applyBorder="1" applyAlignment="1" applyProtection="1">
      <alignment vertical="center"/>
      <protection locked="0"/>
    </xf>
    <xf numFmtId="0" fontId="7" fillId="0" borderId="5" xfId="2" applyFont="1" applyFill="1" applyBorder="1" applyAlignment="1">
      <alignment vertical="center"/>
    </xf>
    <xf numFmtId="0" fontId="7" fillId="0" borderId="6" xfId="2" applyFont="1" applyFill="1" applyBorder="1" applyAlignment="1">
      <alignment vertical="center" shrinkToFit="1"/>
    </xf>
    <xf numFmtId="176" fontId="9" fillId="0" borderId="6" xfId="2" applyNumberFormat="1" applyFont="1" applyFill="1" applyBorder="1" applyAlignment="1" applyProtection="1">
      <alignment vertical="center" shrinkToFit="1"/>
      <protection locked="0"/>
    </xf>
    <xf numFmtId="0" fontId="7" fillId="0" borderId="7" xfId="2" applyFont="1" applyFill="1" applyBorder="1" applyAlignment="1">
      <alignment vertical="center" shrinkToFit="1"/>
    </xf>
    <xf numFmtId="176" fontId="9" fillId="0" borderId="7" xfId="2" applyNumberFormat="1" applyFont="1" applyFill="1" applyBorder="1" applyAlignment="1" applyProtection="1">
      <alignment vertical="center" shrinkToFit="1"/>
      <protection locked="0"/>
    </xf>
    <xf numFmtId="0" fontId="7" fillId="0" borderId="8" xfId="2" applyFont="1" applyFill="1" applyBorder="1" applyAlignment="1">
      <alignment vertical="center"/>
    </xf>
    <xf numFmtId="0" fontId="7" fillId="0" borderId="9" xfId="2" applyFont="1" applyFill="1" applyBorder="1" applyAlignment="1">
      <alignment vertical="center"/>
    </xf>
    <xf numFmtId="0" fontId="7" fillId="0" borderId="10" xfId="2" applyFont="1" applyFill="1" applyBorder="1" applyAlignment="1">
      <alignment horizontal="left" vertical="top" shrinkToFit="1"/>
    </xf>
    <xf numFmtId="176" fontId="9" fillId="0" borderId="10" xfId="2" applyNumberFormat="1" applyFont="1" applyFill="1" applyBorder="1" applyAlignment="1" applyProtection="1">
      <alignment vertical="top" shrinkToFit="1"/>
      <protection locked="0"/>
    </xf>
    <xf numFmtId="0" fontId="7" fillId="0" borderId="5" xfId="2" applyFont="1" applyFill="1" applyBorder="1">
      <alignment horizontal="left" vertical="top"/>
    </xf>
    <xf numFmtId="0" fontId="7" fillId="0" borderId="6" xfId="2" applyFont="1" applyFill="1" applyBorder="1" applyAlignment="1">
      <alignment horizontal="left" vertical="top" shrinkToFit="1"/>
    </xf>
    <xf numFmtId="176" fontId="9" fillId="0" borderId="6" xfId="2" applyNumberFormat="1" applyFont="1" applyFill="1" applyBorder="1" applyAlignment="1" applyProtection="1">
      <alignment vertical="top" shrinkToFit="1"/>
      <protection locked="0"/>
    </xf>
    <xf numFmtId="0" fontId="7" fillId="0" borderId="2" xfId="2" applyFont="1" applyFill="1" applyBorder="1" applyAlignment="1">
      <alignment vertical="center" textRotation="255" shrinkToFit="1"/>
    </xf>
    <xf numFmtId="0" fontId="7" fillId="0" borderId="3" xfId="2" applyFont="1" applyFill="1" applyBorder="1" applyAlignment="1">
      <alignment vertical="center" textRotation="255" shrinkToFit="1"/>
    </xf>
    <xf numFmtId="0" fontId="7" fillId="0" borderId="4" xfId="2" applyFont="1" applyFill="1" applyBorder="1" applyAlignment="1">
      <alignment vertical="center" textRotation="255" shrinkToFit="1"/>
    </xf>
    <xf numFmtId="0" fontId="7" fillId="0" borderId="2" xfId="2" applyFont="1" applyFill="1" applyBorder="1" applyAlignment="1">
      <alignment horizontal="left" vertical="center" textRotation="255"/>
    </xf>
    <xf numFmtId="0" fontId="7" fillId="0" borderId="3" xfId="2" applyFont="1" applyFill="1" applyBorder="1" applyAlignment="1">
      <alignment horizontal="left" vertical="center" textRotation="255"/>
    </xf>
    <xf numFmtId="0" fontId="7" fillId="0" borderId="4" xfId="2" applyFont="1" applyFill="1" applyBorder="1" applyAlignment="1">
      <alignment horizontal="left" vertical="center" textRotation="255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 applyAlignment="1" applyProtection="1">
      <alignment horizontal="center" vertical="center" shrinkToFit="1"/>
      <protection locked="0"/>
    </xf>
    <xf numFmtId="0" fontId="7" fillId="0" borderId="1" xfId="1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6"/>
  <sheetViews>
    <sheetView showGridLines="0" tabSelected="1" zoomScaleNormal="100" workbookViewId="0"/>
  </sheetViews>
  <sheetFormatPr defaultRowHeight="13.5"/>
  <cols>
    <col min="1" max="3" width="2.875" customWidth="1"/>
    <col min="4" max="4" width="60.25" customWidth="1"/>
    <col min="5" max="7" width="20.75" customWidth="1"/>
  </cols>
  <sheetData>
    <row r="1" spans="2:7">
      <c r="B1" s="1"/>
      <c r="C1" s="1"/>
      <c r="D1" s="1"/>
      <c r="E1" s="1"/>
      <c r="F1" s="1"/>
      <c r="G1" s="1"/>
    </row>
    <row r="2" spans="2:7" ht="21">
      <c r="B2" s="2"/>
      <c r="C2" s="2"/>
      <c r="D2" s="2"/>
      <c r="E2" s="3"/>
      <c r="F2" s="3"/>
      <c r="G2" s="4" t="s">
        <v>0</v>
      </c>
    </row>
    <row r="3" spans="2:7" ht="21">
      <c r="B3" s="36" t="s">
        <v>1</v>
      </c>
      <c r="C3" s="36"/>
      <c r="D3" s="36"/>
      <c r="E3" s="36"/>
      <c r="F3" s="36"/>
      <c r="G3" s="36"/>
    </row>
    <row r="4" spans="2:7" ht="14.25">
      <c r="B4" s="5"/>
      <c r="C4" s="5"/>
      <c r="D4" s="5"/>
      <c r="E4" s="5"/>
      <c r="F4" s="5"/>
      <c r="G4" s="3"/>
    </row>
    <row r="5" spans="2:7" ht="21">
      <c r="B5" s="37" t="s">
        <v>2</v>
      </c>
      <c r="C5" s="37"/>
      <c r="D5" s="37"/>
      <c r="E5" s="37"/>
      <c r="F5" s="37"/>
      <c r="G5" s="37"/>
    </row>
    <row r="6" spans="2:7" ht="15.75">
      <c r="B6" s="6"/>
      <c r="C6" s="6"/>
      <c r="D6" s="6"/>
      <c r="E6" s="6"/>
      <c r="F6" s="3"/>
      <c r="G6" s="6" t="s">
        <v>3</v>
      </c>
    </row>
    <row r="7" spans="2:7" ht="14.25">
      <c r="B7" s="38" t="s">
        <v>4</v>
      </c>
      <c r="C7" s="38"/>
      <c r="D7" s="38"/>
      <c r="E7" s="7" t="s">
        <v>5</v>
      </c>
      <c r="F7" s="7" t="s">
        <v>6</v>
      </c>
      <c r="G7" s="7" t="s">
        <v>7</v>
      </c>
    </row>
    <row r="8" spans="2:7" ht="14.25">
      <c r="B8" s="33" t="s">
        <v>8</v>
      </c>
      <c r="C8" s="33" t="s">
        <v>9</v>
      </c>
      <c r="D8" s="8" t="s">
        <v>10</v>
      </c>
      <c r="E8" s="9">
        <v>0</v>
      </c>
      <c r="F8" s="10">
        <v>0</v>
      </c>
      <c r="G8" s="9">
        <f>E8-F8</f>
        <v>0</v>
      </c>
    </row>
    <row r="9" spans="2:7" ht="14.25">
      <c r="B9" s="34"/>
      <c r="C9" s="34"/>
      <c r="D9" s="11" t="s">
        <v>11</v>
      </c>
      <c r="E9" s="12">
        <v>415628589</v>
      </c>
      <c r="F9" s="13">
        <v>415628589</v>
      </c>
      <c r="G9" s="12">
        <f t="shared" ref="G9:G46" si="0">E9-F9</f>
        <v>0</v>
      </c>
    </row>
    <row r="10" spans="2:7" ht="14.25">
      <c r="B10" s="34"/>
      <c r="C10" s="34"/>
      <c r="D10" s="11" t="s">
        <v>12</v>
      </c>
      <c r="E10" s="12">
        <v>3126076</v>
      </c>
      <c r="F10" s="13">
        <v>3126076</v>
      </c>
      <c r="G10" s="12">
        <f t="shared" si="0"/>
        <v>0</v>
      </c>
    </row>
    <row r="11" spans="2:7" ht="14.25">
      <c r="B11" s="34"/>
      <c r="C11" s="34"/>
      <c r="D11" s="11" t="s">
        <v>13</v>
      </c>
      <c r="E11" s="12">
        <v>0</v>
      </c>
      <c r="F11" s="14">
        <v>0</v>
      </c>
      <c r="G11" s="12">
        <f t="shared" si="0"/>
        <v>0</v>
      </c>
    </row>
    <row r="12" spans="2:7" ht="14.25">
      <c r="B12" s="34"/>
      <c r="C12" s="35"/>
      <c r="D12" s="15" t="s">
        <v>14</v>
      </c>
      <c r="E12" s="16">
        <f>+E8+E9+E10+E11</f>
        <v>418754665</v>
      </c>
      <c r="F12" s="17">
        <f>+F8+F9+F10+F11</f>
        <v>418754665</v>
      </c>
      <c r="G12" s="16">
        <f t="shared" si="0"/>
        <v>0</v>
      </c>
    </row>
    <row r="13" spans="2:7" ht="14.25">
      <c r="B13" s="34"/>
      <c r="C13" s="33" t="s">
        <v>15</v>
      </c>
      <c r="D13" s="11" t="s">
        <v>16</v>
      </c>
      <c r="E13" s="12">
        <v>286905154</v>
      </c>
      <c r="F13" s="10">
        <v>286905154</v>
      </c>
      <c r="G13" s="12">
        <f t="shared" si="0"/>
        <v>0</v>
      </c>
    </row>
    <row r="14" spans="2:7" ht="14.25">
      <c r="B14" s="34"/>
      <c r="C14" s="34"/>
      <c r="D14" s="11" t="s">
        <v>17</v>
      </c>
      <c r="E14" s="12">
        <v>44955146</v>
      </c>
      <c r="F14" s="13">
        <v>44955146</v>
      </c>
      <c r="G14" s="12">
        <f t="shared" si="0"/>
        <v>0</v>
      </c>
    </row>
    <row r="15" spans="2:7" ht="14.25">
      <c r="B15" s="34"/>
      <c r="C15" s="34"/>
      <c r="D15" s="11" t="s">
        <v>18</v>
      </c>
      <c r="E15" s="12">
        <v>32567985</v>
      </c>
      <c r="F15" s="13">
        <v>32567985</v>
      </c>
      <c r="G15" s="12">
        <f t="shared" si="0"/>
        <v>0</v>
      </c>
    </row>
    <row r="16" spans="2:7" ht="14.25">
      <c r="B16" s="34"/>
      <c r="C16" s="34"/>
      <c r="D16" s="11" t="s">
        <v>19</v>
      </c>
      <c r="E16" s="12">
        <v>23268365</v>
      </c>
      <c r="F16" s="13">
        <v>23268365</v>
      </c>
      <c r="G16" s="12">
        <f t="shared" si="0"/>
        <v>0</v>
      </c>
    </row>
    <row r="17" spans="2:7" ht="14.25">
      <c r="B17" s="34"/>
      <c r="C17" s="34"/>
      <c r="D17" s="11" t="s">
        <v>20</v>
      </c>
      <c r="E17" s="12">
        <v>-4495226</v>
      </c>
      <c r="F17" s="13">
        <v>-4495226</v>
      </c>
      <c r="G17" s="12">
        <f t="shared" si="0"/>
        <v>0</v>
      </c>
    </row>
    <row r="18" spans="2:7" ht="14.25">
      <c r="B18" s="34"/>
      <c r="C18" s="34"/>
      <c r="D18" s="11" t="s">
        <v>21</v>
      </c>
      <c r="E18" s="12">
        <v>0</v>
      </c>
      <c r="F18" s="14">
        <v>0</v>
      </c>
      <c r="G18" s="12">
        <f t="shared" si="0"/>
        <v>0</v>
      </c>
    </row>
    <row r="19" spans="2:7" ht="14.25">
      <c r="B19" s="34"/>
      <c r="C19" s="35"/>
      <c r="D19" s="15" t="s">
        <v>22</v>
      </c>
      <c r="E19" s="16">
        <f>+E13+E14+E15+E16+E17+E18</f>
        <v>383201424</v>
      </c>
      <c r="F19" s="17">
        <f>+F13+F14+F15+F16+F17+F18</f>
        <v>383201424</v>
      </c>
      <c r="G19" s="16">
        <f t="shared" si="0"/>
        <v>0</v>
      </c>
    </row>
    <row r="20" spans="2:7" ht="14.25">
      <c r="B20" s="35"/>
      <c r="C20" s="18" t="s">
        <v>23</v>
      </c>
      <c r="D20" s="19"/>
      <c r="E20" s="20">
        <f xml:space="preserve"> +E12 - E19</f>
        <v>35553241</v>
      </c>
      <c r="F20" s="17">
        <f xml:space="preserve"> +F12 - F19</f>
        <v>35553241</v>
      </c>
      <c r="G20" s="20">
        <f t="shared" si="0"/>
        <v>0</v>
      </c>
    </row>
    <row r="21" spans="2:7" ht="14.25">
      <c r="B21" s="33" t="s">
        <v>24</v>
      </c>
      <c r="C21" s="33" t="s">
        <v>9</v>
      </c>
      <c r="D21" s="11" t="s">
        <v>25</v>
      </c>
      <c r="E21" s="12">
        <v>0</v>
      </c>
      <c r="F21" s="10">
        <v>0</v>
      </c>
      <c r="G21" s="12">
        <f t="shared" si="0"/>
        <v>0</v>
      </c>
    </row>
    <row r="22" spans="2:7" ht="14.25">
      <c r="B22" s="34"/>
      <c r="C22" s="34"/>
      <c r="D22" s="11" t="s">
        <v>26</v>
      </c>
      <c r="E22" s="12">
        <v>46691</v>
      </c>
      <c r="F22" s="13">
        <v>46691</v>
      </c>
      <c r="G22" s="12">
        <f t="shared" si="0"/>
        <v>0</v>
      </c>
    </row>
    <row r="23" spans="2:7" ht="14.25">
      <c r="B23" s="34"/>
      <c r="C23" s="34"/>
      <c r="D23" s="11" t="s">
        <v>27</v>
      </c>
      <c r="E23" s="12">
        <v>2866415</v>
      </c>
      <c r="F23" s="14">
        <v>2866415</v>
      </c>
      <c r="G23" s="12">
        <f t="shared" si="0"/>
        <v>0</v>
      </c>
    </row>
    <row r="24" spans="2:7" ht="14.25">
      <c r="B24" s="34"/>
      <c r="C24" s="35"/>
      <c r="D24" s="15" t="s">
        <v>28</v>
      </c>
      <c r="E24" s="16">
        <f>+E21+E22+E23</f>
        <v>2913106</v>
      </c>
      <c r="F24" s="17">
        <f>+F21+F22+F23</f>
        <v>2913106</v>
      </c>
      <c r="G24" s="16">
        <f t="shared" si="0"/>
        <v>0</v>
      </c>
    </row>
    <row r="25" spans="2:7" ht="14.25">
      <c r="B25" s="34"/>
      <c r="C25" s="33" t="s">
        <v>15</v>
      </c>
      <c r="D25" s="11" t="s">
        <v>29</v>
      </c>
      <c r="E25" s="12">
        <v>150000</v>
      </c>
      <c r="F25" s="10">
        <v>150000</v>
      </c>
      <c r="G25" s="12">
        <f t="shared" si="0"/>
        <v>0</v>
      </c>
    </row>
    <row r="26" spans="2:7" ht="14.25">
      <c r="B26" s="34"/>
      <c r="C26" s="34"/>
      <c r="D26" s="11" t="s">
        <v>30</v>
      </c>
      <c r="E26" s="12">
        <v>0</v>
      </c>
      <c r="F26" s="14"/>
      <c r="G26" s="12">
        <f t="shared" si="0"/>
        <v>0</v>
      </c>
    </row>
    <row r="27" spans="2:7" ht="14.25">
      <c r="B27" s="34"/>
      <c r="C27" s="35"/>
      <c r="D27" s="15" t="s">
        <v>31</v>
      </c>
      <c r="E27" s="16">
        <f>+E25+E26</f>
        <v>150000</v>
      </c>
      <c r="F27" s="17">
        <f>+F25+F26</f>
        <v>150000</v>
      </c>
      <c r="G27" s="16">
        <f t="shared" si="0"/>
        <v>0</v>
      </c>
    </row>
    <row r="28" spans="2:7" ht="14.25">
      <c r="B28" s="35"/>
      <c r="C28" s="18" t="s">
        <v>32</v>
      </c>
      <c r="D28" s="21"/>
      <c r="E28" s="22">
        <f xml:space="preserve"> +E24 - E27</f>
        <v>2763106</v>
      </c>
      <c r="F28" s="17">
        <f xml:space="preserve"> +F24 - F27</f>
        <v>2763106</v>
      </c>
      <c r="G28" s="22">
        <f t="shared" si="0"/>
        <v>0</v>
      </c>
    </row>
    <row r="29" spans="2:7" ht="14.25">
      <c r="B29" s="18" t="s">
        <v>33</v>
      </c>
      <c r="C29" s="23"/>
      <c r="D29" s="19"/>
      <c r="E29" s="20">
        <f xml:space="preserve"> +E20 +E28</f>
        <v>38316347</v>
      </c>
      <c r="F29" s="17">
        <f xml:space="preserve"> +F20 +F28</f>
        <v>38316347</v>
      </c>
      <c r="G29" s="20">
        <f t="shared" si="0"/>
        <v>0</v>
      </c>
    </row>
    <row r="30" spans="2:7" ht="14.25">
      <c r="B30" s="33" t="s">
        <v>34</v>
      </c>
      <c r="C30" s="33" t="s">
        <v>9</v>
      </c>
      <c r="D30" s="11" t="s">
        <v>35</v>
      </c>
      <c r="E30" s="12">
        <v>19982000</v>
      </c>
      <c r="F30" s="10">
        <v>19982000</v>
      </c>
      <c r="G30" s="12">
        <f t="shared" si="0"/>
        <v>0</v>
      </c>
    </row>
    <row r="31" spans="2:7" ht="14.25">
      <c r="B31" s="34"/>
      <c r="C31" s="34"/>
      <c r="D31" s="11" t="s">
        <v>36</v>
      </c>
      <c r="E31" s="12">
        <v>0</v>
      </c>
      <c r="F31" s="13">
        <v>0</v>
      </c>
      <c r="G31" s="12">
        <f t="shared" si="0"/>
        <v>0</v>
      </c>
    </row>
    <row r="32" spans="2:7" ht="14.25">
      <c r="B32" s="34"/>
      <c r="C32" s="34"/>
      <c r="D32" s="11" t="s">
        <v>37</v>
      </c>
      <c r="E32" s="12">
        <v>2232738</v>
      </c>
      <c r="F32" s="14">
        <v>2232738</v>
      </c>
      <c r="G32" s="12">
        <f t="shared" si="0"/>
        <v>0</v>
      </c>
    </row>
    <row r="33" spans="2:7" ht="14.25">
      <c r="B33" s="34"/>
      <c r="C33" s="35"/>
      <c r="D33" s="15" t="s">
        <v>38</v>
      </c>
      <c r="E33" s="16">
        <f>+E30+E31+E32</f>
        <v>22214738</v>
      </c>
      <c r="F33" s="17">
        <f>+F30+F31+F32</f>
        <v>22214738</v>
      </c>
      <c r="G33" s="16">
        <f t="shared" si="0"/>
        <v>0</v>
      </c>
    </row>
    <row r="34" spans="2:7" ht="14.25">
      <c r="B34" s="34"/>
      <c r="C34" s="33" t="s">
        <v>15</v>
      </c>
      <c r="D34" s="11" t="s">
        <v>39</v>
      </c>
      <c r="E34" s="12">
        <v>9806</v>
      </c>
      <c r="F34" s="10">
        <v>9806</v>
      </c>
      <c r="G34" s="12">
        <f t="shared" si="0"/>
        <v>0</v>
      </c>
    </row>
    <row r="35" spans="2:7" ht="14.25">
      <c r="B35" s="34"/>
      <c r="C35" s="34"/>
      <c r="D35" s="11" t="s">
        <v>40</v>
      </c>
      <c r="E35" s="12">
        <v>0</v>
      </c>
      <c r="F35" s="13">
        <v>0</v>
      </c>
      <c r="G35" s="12">
        <f t="shared" si="0"/>
        <v>0</v>
      </c>
    </row>
    <row r="36" spans="2:7" ht="14.25">
      <c r="B36" s="34"/>
      <c r="C36" s="34"/>
      <c r="D36" s="11" t="s">
        <v>41</v>
      </c>
      <c r="E36" s="12">
        <v>19982000</v>
      </c>
      <c r="F36" s="13">
        <v>19982000</v>
      </c>
      <c r="G36" s="12">
        <f t="shared" si="0"/>
        <v>0</v>
      </c>
    </row>
    <row r="37" spans="2:7" ht="14.25">
      <c r="B37" s="34"/>
      <c r="C37" s="34"/>
      <c r="D37" s="11" t="s">
        <v>42</v>
      </c>
      <c r="E37" s="12">
        <v>0</v>
      </c>
      <c r="F37" s="14">
        <v>0</v>
      </c>
      <c r="G37" s="12">
        <f t="shared" si="0"/>
        <v>0</v>
      </c>
    </row>
    <row r="38" spans="2:7" ht="14.25">
      <c r="B38" s="34"/>
      <c r="C38" s="35"/>
      <c r="D38" s="15" t="s">
        <v>43</v>
      </c>
      <c r="E38" s="16">
        <f>+E34+E35+E36+E37</f>
        <v>19991806</v>
      </c>
      <c r="F38" s="17">
        <f>+F34+F35+F36+F37</f>
        <v>19991806</v>
      </c>
      <c r="G38" s="16">
        <f t="shared" si="0"/>
        <v>0</v>
      </c>
    </row>
    <row r="39" spans="2:7" ht="14.25">
      <c r="B39" s="35"/>
      <c r="C39" s="24" t="s">
        <v>44</v>
      </c>
      <c r="D39" s="25"/>
      <c r="E39" s="26">
        <f xml:space="preserve"> +E33 - E38</f>
        <v>2222932</v>
      </c>
      <c r="F39" s="17">
        <f xml:space="preserve"> +F33 - F38</f>
        <v>2222932</v>
      </c>
      <c r="G39" s="26">
        <f t="shared" si="0"/>
        <v>0</v>
      </c>
    </row>
    <row r="40" spans="2:7" ht="14.25">
      <c r="B40" s="18" t="s">
        <v>45</v>
      </c>
      <c r="C40" s="27"/>
      <c r="D40" s="28"/>
      <c r="E40" s="29">
        <f xml:space="preserve"> +E29 +E39</f>
        <v>40539279</v>
      </c>
      <c r="F40" s="17">
        <f xml:space="preserve"> +F29 +F39</f>
        <v>40539279</v>
      </c>
      <c r="G40" s="29">
        <f t="shared" si="0"/>
        <v>0</v>
      </c>
    </row>
    <row r="41" spans="2:7" ht="14.25">
      <c r="B41" s="30" t="s">
        <v>46</v>
      </c>
      <c r="C41" s="27" t="s">
        <v>47</v>
      </c>
      <c r="D41" s="28"/>
      <c r="E41" s="29">
        <v>287944155</v>
      </c>
      <c r="F41" s="17">
        <v>287944155</v>
      </c>
      <c r="G41" s="29">
        <f t="shared" si="0"/>
        <v>0</v>
      </c>
    </row>
    <row r="42" spans="2:7" ht="14.25">
      <c r="B42" s="31"/>
      <c r="C42" s="27" t="s">
        <v>48</v>
      </c>
      <c r="D42" s="28"/>
      <c r="E42" s="29">
        <f xml:space="preserve"> +E40 +E41</f>
        <v>328483434</v>
      </c>
      <c r="F42" s="17">
        <f xml:space="preserve"> +F40 +F41</f>
        <v>328483434</v>
      </c>
      <c r="G42" s="29">
        <f t="shared" si="0"/>
        <v>0</v>
      </c>
    </row>
    <row r="43" spans="2:7" ht="14.25">
      <c r="B43" s="31"/>
      <c r="C43" s="27" t="s">
        <v>49</v>
      </c>
      <c r="D43" s="28"/>
      <c r="E43" s="29">
        <v>0</v>
      </c>
      <c r="F43" s="17">
        <v>0</v>
      </c>
      <c r="G43" s="29">
        <f t="shared" si="0"/>
        <v>0</v>
      </c>
    </row>
    <row r="44" spans="2:7" ht="14.25">
      <c r="B44" s="31"/>
      <c r="C44" s="27" t="s">
        <v>50</v>
      </c>
      <c r="D44" s="28"/>
      <c r="E44" s="29">
        <v>44872447</v>
      </c>
      <c r="F44" s="17">
        <v>44872447</v>
      </c>
      <c r="G44" s="29">
        <f t="shared" si="0"/>
        <v>0</v>
      </c>
    </row>
    <row r="45" spans="2:7" ht="14.25">
      <c r="B45" s="31"/>
      <c r="C45" s="27" t="s">
        <v>51</v>
      </c>
      <c r="D45" s="28"/>
      <c r="E45" s="29">
        <v>46029110</v>
      </c>
      <c r="F45" s="17">
        <v>46029110</v>
      </c>
      <c r="G45" s="29">
        <f t="shared" si="0"/>
        <v>0</v>
      </c>
    </row>
    <row r="46" spans="2:7" ht="14.25">
      <c r="B46" s="32"/>
      <c r="C46" s="27" t="s">
        <v>52</v>
      </c>
      <c r="D46" s="28"/>
      <c r="E46" s="29">
        <f xml:space="preserve"> +E42 +E43 +E44 - E45</f>
        <v>327326771</v>
      </c>
      <c r="F46" s="17">
        <f xml:space="preserve"> +F42 +F43 +F44 - F45</f>
        <v>327326771</v>
      </c>
      <c r="G46" s="29">
        <f t="shared" si="0"/>
        <v>0</v>
      </c>
    </row>
  </sheetData>
  <sheetProtection algorithmName="SHA-512" hashValue="IfJWSArvytqvYSa1YCCO2EEZ1YwfAgP7LPf28qL11qLRwiJ+wpFGLJDkJBl3mgdr7ZWX0HhXiIajfURr0zVDcA==" saltValue="mnUMx9RmBDtrZUcD48aLlg==" spinCount="100000" sheet="1" objects="1" scenarios="1"/>
  <mergeCells count="13">
    <mergeCell ref="B3:G3"/>
    <mergeCell ref="B5:G5"/>
    <mergeCell ref="B7:D7"/>
    <mergeCell ref="B8:B20"/>
    <mergeCell ref="C8:C12"/>
    <mergeCell ref="C13:C19"/>
    <mergeCell ref="B41:B46"/>
    <mergeCell ref="B21:B28"/>
    <mergeCell ref="C21:C24"/>
    <mergeCell ref="C25:C27"/>
    <mergeCell ref="B30:B39"/>
    <mergeCell ref="C30:C33"/>
    <mergeCell ref="C34:C38"/>
  </mergeCells>
  <phoneticPr fontId="1"/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第二号第一様式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Matsuoka</dc:creator>
  <cp:lastModifiedBy>Owner</cp:lastModifiedBy>
  <dcterms:created xsi:type="dcterms:W3CDTF">2017-06-19T14:08:48Z</dcterms:created>
  <dcterms:modified xsi:type="dcterms:W3CDTF">2017-06-20T04:58:25Z</dcterms:modified>
</cp:coreProperties>
</file>