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社会福祉事業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4" i="1" l="1"/>
  <c r="K34" i="1" s="1"/>
  <c r="J31" i="1"/>
  <c r="H31" i="1"/>
  <c r="G31" i="1"/>
  <c r="F31" i="1"/>
  <c r="E31" i="1"/>
  <c r="I31" i="1" s="1"/>
  <c r="K31" i="1" s="1"/>
  <c r="K30" i="1"/>
  <c r="I30" i="1"/>
  <c r="K29" i="1"/>
  <c r="I29" i="1"/>
  <c r="J28" i="1"/>
  <c r="J32" i="1" s="1"/>
  <c r="H28" i="1"/>
  <c r="H32" i="1" s="1"/>
  <c r="G28" i="1"/>
  <c r="G32" i="1" s="1"/>
  <c r="F28" i="1"/>
  <c r="F32" i="1" s="1"/>
  <c r="E28" i="1"/>
  <c r="E32" i="1" s="1"/>
  <c r="I27" i="1"/>
  <c r="K27" i="1" s="1"/>
  <c r="I26" i="1"/>
  <c r="K26" i="1" s="1"/>
  <c r="J24" i="1"/>
  <c r="H24" i="1"/>
  <c r="G24" i="1"/>
  <c r="F24" i="1"/>
  <c r="E24" i="1"/>
  <c r="I24" i="1" s="1"/>
  <c r="K24" i="1" s="1"/>
  <c r="I23" i="1"/>
  <c r="K23" i="1" s="1"/>
  <c r="I22" i="1"/>
  <c r="K22" i="1" s="1"/>
  <c r="J21" i="1"/>
  <c r="J25" i="1" s="1"/>
  <c r="H21" i="1"/>
  <c r="H25" i="1" s="1"/>
  <c r="G21" i="1"/>
  <c r="G25" i="1" s="1"/>
  <c r="F21" i="1"/>
  <c r="F25" i="1" s="1"/>
  <c r="E21" i="1"/>
  <c r="E25" i="1" s="1"/>
  <c r="K20" i="1"/>
  <c r="I20" i="1"/>
  <c r="K19" i="1"/>
  <c r="I19" i="1"/>
  <c r="J17" i="1"/>
  <c r="H17" i="1"/>
  <c r="G17" i="1"/>
  <c r="F17" i="1"/>
  <c r="E17" i="1"/>
  <c r="I17" i="1" s="1"/>
  <c r="K17" i="1" s="1"/>
  <c r="K16" i="1"/>
  <c r="I16" i="1"/>
  <c r="K15" i="1"/>
  <c r="I15" i="1"/>
  <c r="I14" i="1"/>
  <c r="K14" i="1" s="1"/>
  <c r="I13" i="1"/>
  <c r="K13" i="1" s="1"/>
  <c r="J12" i="1"/>
  <c r="J18" i="1" s="1"/>
  <c r="J33" i="1" s="1"/>
  <c r="J35" i="1" s="1"/>
  <c r="H12" i="1"/>
  <c r="H18" i="1" s="1"/>
  <c r="H33" i="1" s="1"/>
  <c r="H35" i="1" s="1"/>
  <c r="G12" i="1"/>
  <c r="G18" i="1" s="1"/>
  <c r="G33" i="1" s="1"/>
  <c r="G35" i="1" s="1"/>
  <c r="F12" i="1"/>
  <c r="F18" i="1" s="1"/>
  <c r="F33" i="1" s="1"/>
  <c r="F35" i="1" s="1"/>
  <c r="E12" i="1"/>
  <c r="E18" i="1" s="1"/>
  <c r="K11" i="1"/>
  <c r="I11" i="1"/>
  <c r="K10" i="1"/>
  <c r="I10" i="1"/>
  <c r="I9" i="1"/>
  <c r="K9" i="1" s="1"/>
  <c r="I8" i="1"/>
  <c r="K8" i="1" s="1"/>
  <c r="I18" i="1" l="1"/>
  <c r="K18" i="1" s="1"/>
  <c r="E33" i="1"/>
  <c r="I25" i="1"/>
  <c r="K25" i="1" s="1"/>
  <c r="I32" i="1"/>
  <c r="K32" i="1" s="1"/>
  <c r="I21" i="1"/>
  <c r="K21" i="1" s="1"/>
  <c r="I12" i="1"/>
  <c r="K12" i="1" s="1"/>
  <c r="I28" i="1"/>
  <c r="K28" i="1" s="1"/>
  <c r="E35" i="1" l="1"/>
  <c r="I35" i="1" s="1"/>
  <c r="K35" i="1" s="1"/>
  <c r="I33" i="1"/>
  <c r="K33" i="1" s="1"/>
</calcChain>
</file>

<file path=xl/sharedStrings.xml><?xml version="1.0" encoding="utf-8"?>
<sst xmlns="http://schemas.openxmlformats.org/spreadsheetml/2006/main" count="49" uniqueCount="45">
  <si>
    <t>第一号第三様式（第十七条第四項関係）</t>
    <rPh sb="0" eb="1">
      <t>ダイ</t>
    </rPh>
    <rPh sb="1" eb="2">
      <t>イチ</t>
    </rPh>
    <rPh sb="2" eb="3">
      <t>ゴウ</t>
    </rPh>
    <rPh sb="3" eb="4">
      <t>ダイ</t>
    </rPh>
    <rPh sb="4" eb="5">
      <t>サン</t>
    </rPh>
    <rPh sb="5" eb="7">
      <t>ヨウシキ</t>
    </rPh>
    <phoneticPr fontId="4"/>
  </si>
  <si>
    <t>社会福祉事業  資金収支内訳表</t>
    <phoneticPr fontId="4"/>
  </si>
  <si>
    <t>（自）平成28年4月1日  （至）平成29年3月31日</t>
    <phoneticPr fontId="4"/>
  </si>
  <si>
    <t>（単位：円）</t>
    <phoneticPr fontId="4"/>
  </si>
  <si>
    <t>勘定科目</t>
    <rPh sb="0" eb="2">
      <t>カンジョウ</t>
    </rPh>
    <rPh sb="2" eb="4">
      <t>カモク</t>
    </rPh>
    <phoneticPr fontId="4"/>
  </si>
  <si>
    <t>こぶし今里保育園</t>
    <phoneticPr fontId="1"/>
  </si>
  <si>
    <t>こぶし中央保育園</t>
    <phoneticPr fontId="1"/>
  </si>
  <si>
    <t>こぶし花園保育園</t>
    <phoneticPr fontId="1"/>
  </si>
  <si>
    <t>こぶし福祉会本部</t>
    <phoneticPr fontId="1"/>
  </si>
  <si>
    <t>合計</t>
    <rPh sb="0" eb="2">
      <t>ゴウケイ</t>
    </rPh>
    <phoneticPr fontId="2"/>
  </si>
  <si>
    <t>内部取引消去</t>
    <rPh sb="0" eb="2">
      <t>ナイブ</t>
    </rPh>
    <rPh sb="2" eb="4">
      <t>トリヒキ</t>
    </rPh>
    <rPh sb="4" eb="6">
      <t>ショウキョ</t>
    </rPh>
    <phoneticPr fontId="2"/>
  </si>
  <si>
    <t>事業区分合計</t>
    <rPh sb="0" eb="2">
      <t>ジギョウ</t>
    </rPh>
    <rPh sb="2" eb="4">
      <t>クブン</t>
    </rPh>
    <rPh sb="4" eb="6">
      <t>ゴウケイ</t>
    </rPh>
    <phoneticPr fontId="2"/>
  </si>
  <si>
    <t>事業活動による収支</t>
  </si>
  <si>
    <t>収入</t>
  </si>
  <si>
    <t>保育事業収入</t>
  </si>
  <si>
    <t>経常経費寄附金収入</t>
  </si>
  <si>
    <t>受取利息配当金収入</t>
  </si>
  <si>
    <t>その他の収入</t>
  </si>
  <si>
    <t>事業活動収入計（１）</t>
  </si>
  <si>
    <t>支出</t>
  </si>
  <si>
    <t>人件費支出</t>
  </si>
  <si>
    <t>事業費支出</t>
  </si>
  <si>
    <t>事務費支出</t>
  </si>
  <si>
    <t>支払利息支出</t>
  </si>
  <si>
    <t>事業活動支出計（２）</t>
  </si>
  <si>
    <t>事業活動資金収支差額（３）＝（１）－（２）</t>
  </si>
  <si>
    <t>施設整備等による収支</t>
  </si>
  <si>
    <t>施設整備等補助金収入</t>
  </si>
  <si>
    <t>設備資金借入金収入</t>
  </si>
  <si>
    <t>施設整備等収入計（４）</t>
  </si>
  <si>
    <t>設備資金借入金元金償還支出</t>
  </si>
  <si>
    <t>固定資産取得支出</t>
  </si>
  <si>
    <t>施設整備等支出計（５）</t>
  </si>
  <si>
    <t>施設整備等資金収支差額（６）＝（４）－（５）</t>
  </si>
  <si>
    <t>その他の活動による収支</t>
  </si>
  <si>
    <t>積立資産取崩収入</t>
  </si>
  <si>
    <t>拠点区分間繰入金収入</t>
  </si>
  <si>
    <t>その他の活動収入計（７）</t>
  </si>
  <si>
    <t>積立資産支出</t>
  </si>
  <si>
    <t>拠点区分間繰入金支出</t>
  </si>
  <si>
    <t>その他の活動支出計（８）</t>
  </si>
  <si>
    <t>その他の活動資金収支差額（９）＝（７）－（８）</t>
  </si>
  <si>
    <t>当期資金収支差額合計（１０）＝（３）＋（６）＋（９）</t>
    <phoneticPr fontId="1"/>
  </si>
  <si>
    <t>前期末支払資金残高（１１）</t>
    <phoneticPr fontId="1"/>
  </si>
  <si>
    <t>当期末支払資金残高（１０）＋（１１）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</si>
</sst>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35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wrapText="1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0" fontId="7" fillId="0" borderId="5" xfId="2" applyFont="1" applyFill="1" applyBorder="1" applyAlignment="1">
      <alignment vertical="center" shrinkToFit="1"/>
    </xf>
    <xf numFmtId="176" fontId="9" fillId="0" borderId="5" xfId="2" applyNumberFormat="1" applyFont="1" applyFill="1" applyBorder="1" applyAlignment="1" applyProtection="1">
      <alignment vertical="center" shrinkToFit="1"/>
      <protection locked="0"/>
    </xf>
    <xf numFmtId="176" fontId="9" fillId="0" borderId="5" xfId="0" applyNumberFormat="1" applyFont="1" applyFill="1" applyBorder="1" applyAlignment="1" applyProtection="1">
      <alignment vertical="center"/>
      <protection locked="0"/>
    </xf>
    <xf numFmtId="0" fontId="7" fillId="0" borderId="6" xfId="2" applyFont="1" applyFill="1" applyBorder="1" applyAlignment="1">
      <alignment vertical="center" shrinkToFit="1"/>
    </xf>
    <xf numFmtId="176" fontId="9" fillId="0" borderId="6" xfId="2" applyNumberFormat="1" applyFont="1" applyFill="1" applyBorder="1" applyAlignment="1" applyProtection="1">
      <alignment vertical="center" shrinkToFit="1"/>
      <protection locked="0"/>
    </xf>
    <xf numFmtId="176" fontId="9" fillId="0" borderId="6" xfId="0" applyNumberFormat="1" applyFont="1" applyFill="1" applyBorder="1" applyAlignment="1" applyProtection="1">
      <alignment vertical="center"/>
      <protection locked="0"/>
    </xf>
    <xf numFmtId="176" fontId="9" fillId="0" borderId="7" xfId="0" applyNumberFormat="1" applyFont="1" applyFill="1" applyBorder="1" applyAlignment="1" applyProtection="1">
      <alignment vertical="center"/>
      <protection locked="0"/>
    </xf>
    <xf numFmtId="0" fontId="7" fillId="0" borderId="4" xfId="2" applyFont="1" applyFill="1" applyBorder="1" applyAlignment="1">
      <alignment vertical="center" shrinkToFit="1"/>
    </xf>
    <xf numFmtId="176" fontId="9" fillId="0" borderId="4" xfId="2" applyNumberFormat="1" applyFont="1" applyFill="1" applyBorder="1" applyAlignment="1" applyProtection="1">
      <alignment vertical="center" shrinkToFit="1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0" fontId="7" fillId="0" borderId="2" xfId="2" applyFont="1" applyFill="1" applyBorder="1" applyAlignment="1">
      <alignment vertical="center"/>
    </xf>
    <xf numFmtId="0" fontId="7" fillId="0" borderId="3" xfId="2" applyFont="1" applyFill="1" applyBorder="1" applyAlignment="1">
      <alignment vertical="center" shrinkToFit="1"/>
    </xf>
    <xf numFmtId="176" fontId="9" fillId="0" borderId="3" xfId="2" applyNumberFormat="1" applyFont="1" applyFill="1" applyBorder="1" applyAlignment="1" applyProtection="1">
      <alignment vertical="center" shrinkToFit="1"/>
      <protection locked="0"/>
    </xf>
    <xf numFmtId="0" fontId="7" fillId="0" borderId="1" xfId="2" applyFont="1" applyFill="1" applyBorder="1" applyAlignment="1">
      <alignment vertical="center"/>
    </xf>
    <xf numFmtId="0" fontId="7" fillId="0" borderId="6" xfId="2" applyFont="1" applyFill="1" applyBorder="1" applyAlignment="1">
      <alignment vertical="top" shrinkToFit="1"/>
    </xf>
    <xf numFmtId="176" fontId="9" fillId="0" borderId="6" xfId="2" applyNumberFormat="1" applyFont="1" applyFill="1" applyBorder="1" applyAlignment="1" applyProtection="1">
      <alignment vertical="top" shrinkToFit="1"/>
      <protection locked="0"/>
    </xf>
    <xf numFmtId="0" fontId="7" fillId="0" borderId="4" xfId="2" applyFont="1" applyFill="1" applyBorder="1" applyAlignment="1">
      <alignment vertical="top" shrinkToFit="1"/>
    </xf>
    <xf numFmtId="176" fontId="9" fillId="0" borderId="4" xfId="2" applyNumberFormat="1" applyFont="1" applyFill="1" applyBorder="1" applyAlignment="1" applyProtection="1">
      <alignment vertical="top" shrinkToFit="1"/>
      <protection locked="0"/>
    </xf>
    <xf numFmtId="0" fontId="7" fillId="0" borderId="5" xfId="2" applyFont="1" applyFill="1" applyBorder="1" applyAlignment="1">
      <alignment vertical="center" textRotation="255"/>
    </xf>
    <xf numFmtId="0" fontId="7" fillId="0" borderId="6" xfId="2" applyFont="1" applyFill="1" applyBorder="1" applyAlignment="1">
      <alignment vertical="center" textRotation="255"/>
    </xf>
    <xf numFmtId="0" fontId="7" fillId="0" borderId="7" xfId="2" applyFont="1" applyFill="1" applyBorder="1" applyAlignment="1">
      <alignment vertical="center" textRotation="255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  <protection locked="0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2" xfId="1" applyNumberFormat="1" applyFont="1" applyFill="1" applyBorder="1" applyAlignment="1">
      <alignment horizontal="center" vertical="center" shrinkToFit="1"/>
    </xf>
    <xf numFmtId="49" fontId="7" fillId="0" borderId="3" xfId="1" applyNumberFormat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5"/>
  <sheetViews>
    <sheetView showGridLines="0" tabSelected="1" zoomScaleNormal="100" workbookViewId="0"/>
  </sheetViews>
  <sheetFormatPr defaultRowHeight="13.5"/>
  <cols>
    <col min="1" max="3" width="2.875" customWidth="1"/>
    <col min="4" max="4" width="44.375" customWidth="1"/>
    <col min="5" max="11" width="20.75" customWidth="1"/>
  </cols>
  <sheetData>
    <row r="1" spans="2:11">
      <c r="B1" s="1"/>
      <c r="C1" s="1"/>
      <c r="D1" s="1"/>
      <c r="E1" s="1"/>
      <c r="F1" s="1"/>
      <c r="G1" s="1"/>
      <c r="H1" s="1"/>
      <c r="I1" s="1"/>
      <c r="J1" s="1"/>
      <c r="K1" s="1"/>
    </row>
    <row r="2" spans="2:11" ht="21">
      <c r="B2" s="2"/>
      <c r="C2" s="2"/>
      <c r="D2" s="2"/>
      <c r="E2" s="2"/>
      <c r="F2" s="2"/>
      <c r="G2" s="2"/>
      <c r="H2" s="2"/>
      <c r="I2" s="3"/>
      <c r="J2" s="4"/>
      <c r="K2" s="4" t="s">
        <v>0</v>
      </c>
    </row>
    <row r="3" spans="2:11" ht="21">
      <c r="B3" s="30" t="s">
        <v>1</v>
      </c>
      <c r="C3" s="30"/>
      <c r="D3" s="30"/>
      <c r="E3" s="30"/>
      <c r="F3" s="30"/>
      <c r="G3" s="30"/>
      <c r="H3" s="30"/>
      <c r="I3" s="30"/>
      <c r="J3" s="30"/>
      <c r="K3" s="30"/>
    </row>
    <row r="4" spans="2:11" ht="14.25">
      <c r="B4" s="5"/>
      <c r="C4" s="5"/>
      <c r="D4" s="5"/>
      <c r="E4" s="5"/>
      <c r="F4" s="5"/>
      <c r="G4" s="5"/>
      <c r="H4" s="5"/>
      <c r="I4" s="5"/>
      <c r="J4" s="3"/>
      <c r="K4" s="3"/>
    </row>
    <row r="5" spans="2:11" ht="21">
      <c r="B5" s="31" t="s">
        <v>2</v>
      </c>
      <c r="C5" s="31"/>
      <c r="D5" s="31"/>
      <c r="E5" s="31"/>
      <c r="F5" s="31"/>
      <c r="G5" s="31"/>
      <c r="H5" s="31"/>
      <c r="I5" s="31"/>
      <c r="J5" s="31"/>
      <c r="K5" s="31"/>
    </row>
    <row r="6" spans="2:11" ht="15.75">
      <c r="B6" s="6"/>
      <c r="C6" s="6"/>
      <c r="D6" s="6"/>
      <c r="E6" s="6"/>
      <c r="F6" s="6"/>
      <c r="G6" s="6"/>
      <c r="H6" s="6"/>
      <c r="I6" s="3"/>
      <c r="J6" s="3"/>
      <c r="K6" s="6" t="s">
        <v>3</v>
      </c>
    </row>
    <row r="7" spans="2:11" ht="14.25">
      <c r="B7" s="32" t="s">
        <v>4</v>
      </c>
      <c r="C7" s="33"/>
      <c r="D7" s="34"/>
      <c r="E7" s="7" t="s">
        <v>5</v>
      </c>
      <c r="F7" s="7" t="s">
        <v>6</v>
      </c>
      <c r="G7" s="7" t="s">
        <v>7</v>
      </c>
      <c r="H7" s="7" t="s">
        <v>8</v>
      </c>
      <c r="I7" s="8" t="s">
        <v>9</v>
      </c>
      <c r="J7" s="8" t="s">
        <v>10</v>
      </c>
      <c r="K7" s="8" t="s">
        <v>11</v>
      </c>
    </row>
    <row r="8" spans="2:11" ht="14.25">
      <c r="B8" s="27" t="s">
        <v>12</v>
      </c>
      <c r="C8" s="27" t="s">
        <v>13</v>
      </c>
      <c r="D8" s="9" t="s">
        <v>14</v>
      </c>
      <c r="E8" s="10">
        <v>146051467</v>
      </c>
      <c r="F8" s="10">
        <v>144564252</v>
      </c>
      <c r="G8" s="10">
        <v>125012870</v>
      </c>
      <c r="H8" s="10"/>
      <c r="I8" s="10">
        <f>+E8+F8+G8+H8</f>
        <v>415628589</v>
      </c>
      <c r="J8" s="11">
        <v>0</v>
      </c>
      <c r="K8" s="10">
        <f>I8-J8</f>
        <v>415628589</v>
      </c>
    </row>
    <row r="9" spans="2:11" ht="14.25">
      <c r="B9" s="28"/>
      <c r="C9" s="28"/>
      <c r="D9" s="12" t="s">
        <v>15</v>
      </c>
      <c r="E9" s="13"/>
      <c r="F9" s="13"/>
      <c r="G9" s="13"/>
      <c r="H9" s="13">
        <v>3126076</v>
      </c>
      <c r="I9" s="13">
        <f t="shared" ref="I9:I35" si="0">+E9+F9+G9+H9</f>
        <v>3126076</v>
      </c>
      <c r="J9" s="14">
        <v>0</v>
      </c>
      <c r="K9" s="13">
        <f t="shared" ref="K9:K35" si="1">I9-J9</f>
        <v>3126076</v>
      </c>
    </row>
    <row r="10" spans="2:11" ht="14.25">
      <c r="B10" s="28"/>
      <c r="C10" s="28"/>
      <c r="D10" s="12" t="s">
        <v>16</v>
      </c>
      <c r="E10" s="13">
        <v>14266</v>
      </c>
      <c r="F10" s="13">
        <v>18818</v>
      </c>
      <c r="G10" s="13">
        <v>4813</v>
      </c>
      <c r="H10" s="13">
        <v>8794</v>
      </c>
      <c r="I10" s="13">
        <f t="shared" si="0"/>
        <v>46691</v>
      </c>
      <c r="J10" s="14">
        <v>0</v>
      </c>
      <c r="K10" s="13">
        <f t="shared" si="1"/>
        <v>46691</v>
      </c>
    </row>
    <row r="11" spans="2:11" ht="14.25">
      <c r="B11" s="28"/>
      <c r="C11" s="28"/>
      <c r="D11" s="12" t="s">
        <v>17</v>
      </c>
      <c r="E11" s="13">
        <v>262113</v>
      </c>
      <c r="F11" s="13">
        <v>349970</v>
      </c>
      <c r="G11" s="13">
        <v>1095332</v>
      </c>
      <c r="H11" s="13">
        <v>1159000</v>
      </c>
      <c r="I11" s="13">
        <f t="shared" si="0"/>
        <v>2866415</v>
      </c>
      <c r="J11" s="15">
        <v>0</v>
      </c>
      <c r="K11" s="13">
        <f t="shared" si="1"/>
        <v>2866415</v>
      </c>
    </row>
    <row r="12" spans="2:11" ht="14.25">
      <c r="B12" s="28"/>
      <c r="C12" s="29"/>
      <c r="D12" s="16" t="s">
        <v>18</v>
      </c>
      <c r="E12" s="17">
        <f>+E8+E9+E10+E11</f>
        <v>146327846</v>
      </c>
      <c r="F12" s="17">
        <f>+F8+F9+F10+F11</f>
        <v>144933040</v>
      </c>
      <c r="G12" s="17">
        <f>+G8+G9+G10+G11</f>
        <v>126113015</v>
      </c>
      <c r="H12" s="17">
        <f>+H8+H9+H10+H11</f>
        <v>4293870</v>
      </c>
      <c r="I12" s="17">
        <f t="shared" si="0"/>
        <v>421667771</v>
      </c>
      <c r="J12" s="18">
        <f>+J8+J9+J10+J11</f>
        <v>0</v>
      </c>
      <c r="K12" s="17">
        <f t="shared" si="1"/>
        <v>421667771</v>
      </c>
    </row>
    <row r="13" spans="2:11" ht="14.25">
      <c r="B13" s="28"/>
      <c r="C13" s="27" t="s">
        <v>19</v>
      </c>
      <c r="D13" s="12" t="s">
        <v>20</v>
      </c>
      <c r="E13" s="13">
        <v>98159951</v>
      </c>
      <c r="F13" s="13">
        <v>96716056</v>
      </c>
      <c r="G13" s="13">
        <v>87313234</v>
      </c>
      <c r="H13" s="13">
        <v>2771298</v>
      </c>
      <c r="I13" s="13">
        <f t="shared" si="0"/>
        <v>284960539</v>
      </c>
      <c r="J13" s="11">
        <v>0</v>
      </c>
      <c r="K13" s="13">
        <f t="shared" si="1"/>
        <v>284960539</v>
      </c>
    </row>
    <row r="14" spans="2:11" ht="14.25">
      <c r="B14" s="28"/>
      <c r="C14" s="28"/>
      <c r="D14" s="12" t="s">
        <v>21</v>
      </c>
      <c r="E14" s="13">
        <v>15394024</v>
      </c>
      <c r="F14" s="13">
        <v>15811716</v>
      </c>
      <c r="G14" s="13">
        <v>13749406</v>
      </c>
      <c r="H14" s="13"/>
      <c r="I14" s="13">
        <f t="shared" si="0"/>
        <v>44955146</v>
      </c>
      <c r="J14" s="14">
        <v>0</v>
      </c>
      <c r="K14" s="13">
        <f t="shared" si="1"/>
        <v>44955146</v>
      </c>
    </row>
    <row r="15" spans="2:11" ht="14.25">
      <c r="B15" s="28"/>
      <c r="C15" s="28"/>
      <c r="D15" s="12" t="s">
        <v>22</v>
      </c>
      <c r="E15" s="13">
        <v>9879480</v>
      </c>
      <c r="F15" s="13">
        <v>12284687</v>
      </c>
      <c r="G15" s="13">
        <v>7347516</v>
      </c>
      <c r="H15" s="13">
        <v>3056302</v>
      </c>
      <c r="I15" s="13">
        <f t="shared" si="0"/>
        <v>32567985</v>
      </c>
      <c r="J15" s="14">
        <v>0</v>
      </c>
      <c r="K15" s="13">
        <f t="shared" si="1"/>
        <v>32567985</v>
      </c>
    </row>
    <row r="16" spans="2:11" ht="14.25">
      <c r="B16" s="28"/>
      <c r="C16" s="28"/>
      <c r="D16" s="12" t="s">
        <v>23</v>
      </c>
      <c r="E16" s="13">
        <v>150000</v>
      </c>
      <c r="F16" s="13"/>
      <c r="G16" s="13"/>
      <c r="H16" s="13"/>
      <c r="I16" s="13">
        <f t="shared" si="0"/>
        <v>150000</v>
      </c>
      <c r="J16" s="15">
        <v>0</v>
      </c>
      <c r="K16" s="13">
        <f t="shared" si="1"/>
        <v>150000</v>
      </c>
    </row>
    <row r="17" spans="2:11" ht="14.25">
      <c r="B17" s="28"/>
      <c r="C17" s="29"/>
      <c r="D17" s="16" t="s">
        <v>24</v>
      </c>
      <c r="E17" s="17">
        <f>+E13+E14+E15+E16</f>
        <v>123583455</v>
      </c>
      <c r="F17" s="17">
        <f>+F13+F14+F15+F16</f>
        <v>124812459</v>
      </c>
      <c r="G17" s="17">
        <f>+G13+G14+G15+G16</f>
        <v>108410156</v>
      </c>
      <c r="H17" s="17">
        <f>+H13+H14+H15+H16</f>
        <v>5827600</v>
      </c>
      <c r="I17" s="17">
        <f t="shared" si="0"/>
        <v>362633670</v>
      </c>
      <c r="J17" s="18">
        <f>+J13+J14+J15+J16</f>
        <v>0</v>
      </c>
      <c r="K17" s="17">
        <f t="shared" si="1"/>
        <v>362633670</v>
      </c>
    </row>
    <row r="18" spans="2:11" ht="14.25">
      <c r="B18" s="29"/>
      <c r="C18" s="19" t="s">
        <v>25</v>
      </c>
      <c r="D18" s="20"/>
      <c r="E18" s="21">
        <f xml:space="preserve"> +E12 - E17</f>
        <v>22744391</v>
      </c>
      <c r="F18" s="21">
        <f xml:space="preserve"> +F12 - F17</f>
        <v>20120581</v>
      </c>
      <c r="G18" s="21">
        <f xml:space="preserve"> +G12 - G17</f>
        <v>17702859</v>
      </c>
      <c r="H18" s="21">
        <f xml:space="preserve"> +H12 - H17</f>
        <v>-1533730</v>
      </c>
      <c r="I18" s="21">
        <f t="shared" si="0"/>
        <v>59034101</v>
      </c>
      <c r="J18" s="18">
        <f xml:space="preserve"> +J12 - J17</f>
        <v>0</v>
      </c>
      <c r="K18" s="21">
        <f t="shared" si="1"/>
        <v>59034101</v>
      </c>
    </row>
    <row r="19" spans="2:11" ht="14.25">
      <c r="B19" s="27" t="s">
        <v>26</v>
      </c>
      <c r="C19" s="27" t="s">
        <v>13</v>
      </c>
      <c r="D19" s="12" t="s">
        <v>27</v>
      </c>
      <c r="E19" s="13"/>
      <c r="F19" s="13">
        <v>18722000</v>
      </c>
      <c r="G19" s="13">
        <v>1260000</v>
      </c>
      <c r="H19" s="13"/>
      <c r="I19" s="13">
        <f t="shared" si="0"/>
        <v>19982000</v>
      </c>
      <c r="J19" s="11">
        <v>0</v>
      </c>
      <c r="K19" s="13">
        <f t="shared" si="1"/>
        <v>19982000</v>
      </c>
    </row>
    <row r="20" spans="2:11" ht="14.25">
      <c r="B20" s="28"/>
      <c r="C20" s="28"/>
      <c r="D20" s="12" t="s">
        <v>28</v>
      </c>
      <c r="E20" s="13"/>
      <c r="F20" s="13"/>
      <c r="G20" s="13"/>
      <c r="H20" s="13"/>
      <c r="I20" s="13">
        <f t="shared" si="0"/>
        <v>0</v>
      </c>
      <c r="J20" s="15">
        <v>0</v>
      </c>
      <c r="K20" s="13">
        <f t="shared" si="1"/>
        <v>0</v>
      </c>
    </row>
    <row r="21" spans="2:11" ht="14.25">
      <c r="B21" s="28"/>
      <c r="C21" s="29"/>
      <c r="D21" s="16" t="s">
        <v>29</v>
      </c>
      <c r="E21" s="17">
        <f>+E19+E20</f>
        <v>0</v>
      </c>
      <c r="F21" s="17">
        <f>+F19+F20</f>
        <v>18722000</v>
      </c>
      <c r="G21" s="17">
        <f>+G19+G20</f>
        <v>1260000</v>
      </c>
      <c r="H21" s="17">
        <f>+H19+H20</f>
        <v>0</v>
      </c>
      <c r="I21" s="17">
        <f t="shared" si="0"/>
        <v>19982000</v>
      </c>
      <c r="J21" s="18">
        <f>+J19+J20</f>
        <v>0</v>
      </c>
      <c r="K21" s="17">
        <f t="shared" si="1"/>
        <v>19982000</v>
      </c>
    </row>
    <row r="22" spans="2:11" ht="14.25">
      <c r="B22" s="28"/>
      <c r="C22" s="27" t="s">
        <v>19</v>
      </c>
      <c r="D22" s="12" t="s">
        <v>30</v>
      </c>
      <c r="E22" s="13">
        <v>3000000</v>
      </c>
      <c r="F22" s="13"/>
      <c r="G22" s="13"/>
      <c r="H22" s="13"/>
      <c r="I22" s="13">
        <f t="shared" si="0"/>
        <v>3000000</v>
      </c>
      <c r="J22" s="11">
        <v>0</v>
      </c>
      <c r="K22" s="13">
        <f t="shared" si="1"/>
        <v>3000000</v>
      </c>
    </row>
    <row r="23" spans="2:11" ht="14.25">
      <c r="B23" s="28"/>
      <c r="C23" s="28"/>
      <c r="D23" s="12" t="s">
        <v>31</v>
      </c>
      <c r="E23" s="13">
        <v>12571480</v>
      </c>
      <c r="F23" s="13">
        <v>64106316</v>
      </c>
      <c r="G23" s="13">
        <v>5915280</v>
      </c>
      <c r="H23" s="13">
        <v>329400</v>
      </c>
      <c r="I23" s="13">
        <f t="shared" si="0"/>
        <v>82922476</v>
      </c>
      <c r="J23" s="15">
        <v>0</v>
      </c>
      <c r="K23" s="13">
        <f t="shared" si="1"/>
        <v>82922476</v>
      </c>
    </row>
    <row r="24" spans="2:11" ht="14.25">
      <c r="B24" s="28"/>
      <c r="C24" s="29"/>
      <c r="D24" s="16" t="s">
        <v>32</v>
      </c>
      <c r="E24" s="17">
        <f>+E22+E23</f>
        <v>15571480</v>
      </c>
      <c r="F24" s="17">
        <f>+F22+F23</f>
        <v>64106316</v>
      </c>
      <c r="G24" s="17">
        <f>+G22+G23</f>
        <v>5915280</v>
      </c>
      <c r="H24" s="17">
        <f>+H22+H23</f>
        <v>329400</v>
      </c>
      <c r="I24" s="17">
        <f t="shared" si="0"/>
        <v>85922476</v>
      </c>
      <c r="J24" s="18">
        <f>+J22+J23</f>
        <v>0</v>
      </c>
      <c r="K24" s="17">
        <f t="shared" si="1"/>
        <v>85922476</v>
      </c>
    </row>
    <row r="25" spans="2:11" ht="14.25">
      <c r="B25" s="29"/>
      <c r="C25" s="22" t="s">
        <v>33</v>
      </c>
      <c r="D25" s="20"/>
      <c r="E25" s="21">
        <f xml:space="preserve"> +E21 - E24</f>
        <v>-15571480</v>
      </c>
      <c r="F25" s="21">
        <f xml:space="preserve"> +F21 - F24</f>
        <v>-45384316</v>
      </c>
      <c r="G25" s="21">
        <f xml:space="preserve"> +G21 - G24</f>
        <v>-4655280</v>
      </c>
      <c r="H25" s="21">
        <f xml:space="preserve"> +H21 - H24</f>
        <v>-329400</v>
      </c>
      <c r="I25" s="21">
        <f t="shared" si="0"/>
        <v>-65940476</v>
      </c>
      <c r="J25" s="18">
        <f xml:space="preserve"> +J21 - J24</f>
        <v>0</v>
      </c>
      <c r="K25" s="21">
        <f t="shared" si="1"/>
        <v>-65940476</v>
      </c>
    </row>
    <row r="26" spans="2:11" ht="14.25">
      <c r="B26" s="27" t="s">
        <v>34</v>
      </c>
      <c r="C26" s="27" t="s">
        <v>13</v>
      </c>
      <c r="D26" s="12" t="s">
        <v>35</v>
      </c>
      <c r="E26" s="13">
        <v>586644</v>
      </c>
      <c r="F26" s="13">
        <v>39774755</v>
      </c>
      <c r="G26" s="13">
        <v>1443786</v>
      </c>
      <c r="H26" s="13">
        <v>5300000</v>
      </c>
      <c r="I26" s="13">
        <f t="shared" si="0"/>
        <v>47105185</v>
      </c>
      <c r="J26" s="11">
        <v>0</v>
      </c>
      <c r="K26" s="13">
        <f t="shared" si="1"/>
        <v>47105185</v>
      </c>
    </row>
    <row r="27" spans="2:11" ht="14.25">
      <c r="B27" s="28"/>
      <c r="C27" s="28"/>
      <c r="D27" s="12" t="s">
        <v>36</v>
      </c>
      <c r="E27" s="13"/>
      <c r="F27" s="13">
        <v>17600000</v>
      </c>
      <c r="G27" s="13"/>
      <c r="H27" s="13">
        <v>3000000</v>
      </c>
      <c r="I27" s="13">
        <f t="shared" si="0"/>
        <v>20600000</v>
      </c>
      <c r="J27" s="15">
        <v>0</v>
      </c>
      <c r="K27" s="13">
        <f t="shared" si="1"/>
        <v>20600000</v>
      </c>
    </row>
    <row r="28" spans="2:11" ht="14.25">
      <c r="B28" s="28"/>
      <c r="C28" s="29"/>
      <c r="D28" s="16" t="s">
        <v>37</v>
      </c>
      <c r="E28" s="17">
        <f>+E26+E27</f>
        <v>586644</v>
      </c>
      <c r="F28" s="17">
        <f>+F26+F27</f>
        <v>57374755</v>
      </c>
      <c r="G28" s="17">
        <f>+G26+G27</f>
        <v>1443786</v>
      </c>
      <c r="H28" s="17">
        <f>+H26+H27</f>
        <v>8300000</v>
      </c>
      <c r="I28" s="17">
        <f t="shared" si="0"/>
        <v>67705185</v>
      </c>
      <c r="J28" s="18">
        <f>+J26+J27</f>
        <v>0</v>
      </c>
      <c r="K28" s="17">
        <f t="shared" si="1"/>
        <v>67705185</v>
      </c>
    </row>
    <row r="29" spans="2:11" ht="14.25">
      <c r="B29" s="28"/>
      <c r="C29" s="27" t="s">
        <v>19</v>
      </c>
      <c r="D29" s="12" t="s">
        <v>38</v>
      </c>
      <c r="E29" s="13">
        <v>5722830</v>
      </c>
      <c r="F29" s="13">
        <v>25700620</v>
      </c>
      <c r="G29" s="13">
        <v>16600300</v>
      </c>
      <c r="H29" s="13"/>
      <c r="I29" s="13">
        <f t="shared" si="0"/>
        <v>48023750</v>
      </c>
      <c r="J29" s="11">
        <v>0</v>
      </c>
      <c r="K29" s="13">
        <f t="shared" si="1"/>
        <v>48023750</v>
      </c>
    </row>
    <row r="30" spans="2:11" ht="14.25">
      <c r="B30" s="28"/>
      <c r="C30" s="28"/>
      <c r="D30" s="23" t="s">
        <v>39</v>
      </c>
      <c r="E30" s="24">
        <v>1000000</v>
      </c>
      <c r="F30" s="24">
        <v>1000000</v>
      </c>
      <c r="G30" s="24">
        <v>1000000</v>
      </c>
      <c r="H30" s="24">
        <v>17600000</v>
      </c>
      <c r="I30" s="24">
        <f t="shared" si="0"/>
        <v>20600000</v>
      </c>
      <c r="J30" s="15">
        <v>0</v>
      </c>
      <c r="K30" s="24">
        <f t="shared" si="1"/>
        <v>20600000</v>
      </c>
    </row>
    <row r="31" spans="2:11" ht="14.25">
      <c r="B31" s="28"/>
      <c r="C31" s="29"/>
      <c r="D31" s="25" t="s">
        <v>40</v>
      </c>
      <c r="E31" s="26">
        <f>+E29+E30</f>
        <v>6722830</v>
      </c>
      <c r="F31" s="26">
        <f>+F29+F30</f>
        <v>26700620</v>
      </c>
      <c r="G31" s="26">
        <f>+G29+G30</f>
        <v>17600300</v>
      </c>
      <c r="H31" s="26">
        <f>+H29+H30</f>
        <v>17600000</v>
      </c>
      <c r="I31" s="26">
        <f t="shared" si="0"/>
        <v>68623750</v>
      </c>
      <c r="J31" s="18">
        <f>+J29+J30</f>
        <v>0</v>
      </c>
      <c r="K31" s="26">
        <f t="shared" si="1"/>
        <v>68623750</v>
      </c>
    </row>
    <row r="32" spans="2:11" ht="14.25">
      <c r="B32" s="29"/>
      <c r="C32" s="22" t="s">
        <v>41</v>
      </c>
      <c r="D32" s="20"/>
      <c r="E32" s="21">
        <f xml:space="preserve"> +E28 - E31</f>
        <v>-6136186</v>
      </c>
      <c r="F32" s="21">
        <f xml:space="preserve"> +F28 - F31</f>
        <v>30674135</v>
      </c>
      <c r="G32" s="21">
        <f xml:space="preserve"> +G28 - G31</f>
        <v>-16156514</v>
      </c>
      <c r="H32" s="21">
        <f xml:space="preserve"> +H28 - H31</f>
        <v>-9300000</v>
      </c>
      <c r="I32" s="21">
        <f t="shared" si="0"/>
        <v>-918565</v>
      </c>
      <c r="J32" s="18">
        <f xml:space="preserve"> +J28 - J31</f>
        <v>0</v>
      </c>
      <c r="K32" s="21">
        <f t="shared" si="1"/>
        <v>-918565</v>
      </c>
    </row>
    <row r="33" spans="2:11" ht="14.25">
      <c r="B33" s="22" t="s">
        <v>42</v>
      </c>
      <c r="C33" s="19"/>
      <c r="D33" s="20"/>
      <c r="E33" s="21">
        <f xml:space="preserve"> +E18 +E25 +E32</f>
        <v>1036725</v>
      </c>
      <c r="F33" s="21">
        <f xml:space="preserve"> +F18 +F25 +F32</f>
        <v>5410400</v>
      </c>
      <c r="G33" s="21">
        <f xml:space="preserve"> +G18 +G25 +G32</f>
        <v>-3108935</v>
      </c>
      <c r="H33" s="21">
        <f xml:space="preserve"> +H18 +H25 +H32</f>
        <v>-11163130</v>
      </c>
      <c r="I33" s="21">
        <f t="shared" si="0"/>
        <v>-7824940</v>
      </c>
      <c r="J33" s="18">
        <f xml:space="preserve"> +J18 +J25 +J32</f>
        <v>0</v>
      </c>
      <c r="K33" s="21">
        <f t="shared" si="1"/>
        <v>-7824940</v>
      </c>
    </row>
    <row r="34" spans="2:11" ht="14.25">
      <c r="B34" s="22" t="s">
        <v>43</v>
      </c>
      <c r="C34" s="19"/>
      <c r="D34" s="20"/>
      <c r="E34" s="21">
        <v>18131377</v>
      </c>
      <c r="F34" s="21">
        <v>17125904</v>
      </c>
      <c r="G34" s="21">
        <v>16219597</v>
      </c>
      <c r="H34" s="21">
        <v>17287010</v>
      </c>
      <c r="I34" s="21">
        <f t="shared" si="0"/>
        <v>68763888</v>
      </c>
      <c r="J34" s="18">
        <v>0</v>
      </c>
      <c r="K34" s="21">
        <f t="shared" si="1"/>
        <v>68763888</v>
      </c>
    </row>
    <row r="35" spans="2:11" ht="14.25">
      <c r="B35" s="22" t="s">
        <v>44</v>
      </c>
      <c r="C35" s="19"/>
      <c r="D35" s="20"/>
      <c r="E35" s="21">
        <f xml:space="preserve"> +E33 +E34</f>
        <v>19168102</v>
      </c>
      <c r="F35" s="21">
        <f xml:space="preserve"> +F33 +F34</f>
        <v>22536304</v>
      </c>
      <c r="G35" s="21">
        <f xml:space="preserve"> +G33 +G34</f>
        <v>13110662</v>
      </c>
      <c r="H35" s="21">
        <f xml:space="preserve"> +H33 +H34</f>
        <v>6123880</v>
      </c>
      <c r="I35" s="21">
        <f t="shared" si="0"/>
        <v>60938948</v>
      </c>
      <c r="J35" s="18">
        <f xml:space="preserve"> +J33 +J34</f>
        <v>0</v>
      </c>
      <c r="K35" s="21">
        <f t="shared" si="1"/>
        <v>60938948</v>
      </c>
    </row>
  </sheetData>
  <sheetProtection algorithmName="SHA-512" hashValue="QvFytDCMksgQs3duELl3tF357IshuDGPwvCqbzZYkVuL1Gd0Eh0RYuzAY1iXOLVMNSCANSi2ePV9nbhfYE9GHA==" saltValue="2n2c15Tk3680hp9KgpbeaA==" spinCount="100000" sheet="1" objects="1" scenarios="1"/>
  <mergeCells count="12">
    <mergeCell ref="B3:K3"/>
    <mergeCell ref="B5:K5"/>
    <mergeCell ref="B7:D7"/>
    <mergeCell ref="B8:B18"/>
    <mergeCell ref="C8:C12"/>
    <mergeCell ref="C13:C17"/>
    <mergeCell ref="B19:B25"/>
    <mergeCell ref="C19:C21"/>
    <mergeCell ref="C22:C24"/>
    <mergeCell ref="B26:B32"/>
    <mergeCell ref="C26:C28"/>
    <mergeCell ref="C29:C31"/>
  </mergeCells>
  <phoneticPr fontId="1"/>
  <pageMargins left="0.7" right="0.7" top="0.75" bottom="0.75" header="0.3" footer="0.3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社会福祉事業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2017-06-19T14:08:10Z</dcterms:created>
  <dcterms:modified xsi:type="dcterms:W3CDTF">2017-06-20T04:49:55Z</dcterms:modified>
</cp:coreProperties>
</file>