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社会福祉事業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1" l="1"/>
  <c r="I55" i="1" s="1"/>
  <c r="G54" i="1"/>
  <c r="I54" i="1" s="1"/>
  <c r="G53" i="1"/>
  <c r="I53" i="1" s="1"/>
  <c r="H52" i="1"/>
  <c r="H56" i="1" s="1"/>
  <c r="F52" i="1"/>
  <c r="F56" i="1" s="1"/>
  <c r="E52" i="1"/>
  <c r="E56" i="1" s="1"/>
  <c r="D52" i="1"/>
  <c r="D56" i="1" s="1"/>
  <c r="C52" i="1"/>
  <c r="G52" i="1" s="1"/>
  <c r="I52" i="1" s="1"/>
  <c r="I51" i="1"/>
  <c r="G51" i="1"/>
  <c r="I50" i="1"/>
  <c r="G50" i="1"/>
  <c r="G47" i="1"/>
  <c r="I47" i="1" s="1"/>
  <c r="G46" i="1"/>
  <c r="I46" i="1" s="1"/>
  <c r="H45" i="1"/>
  <c r="F45" i="1"/>
  <c r="E45" i="1"/>
  <c r="D45" i="1"/>
  <c r="C45" i="1"/>
  <c r="G45" i="1" s="1"/>
  <c r="I45" i="1" s="1"/>
  <c r="I44" i="1"/>
  <c r="G44" i="1"/>
  <c r="I43" i="1"/>
  <c r="G43" i="1"/>
  <c r="I42" i="1"/>
  <c r="G42" i="1"/>
  <c r="I41" i="1"/>
  <c r="G41" i="1"/>
  <c r="G40" i="1"/>
  <c r="I40" i="1" s="1"/>
  <c r="G39" i="1"/>
  <c r="I39" i="1" s="1"/>
  <c r="G38" i="1"/>
  <c r="I38" i="1" s="1"/>
  <c r="G37" i="1"/>
  <c r="I37" i="1" s="1"/>
  <c r="H36" i="1"/>
  <c r="H48" i="1" s="1"/>
  <c r="H57" i="1" s="1"/>
  <c r="F36" i="1"/>
  <c r="F48" i="1" s="1"/>
  <c r="F57" i="1" s="1"/>
  <c r="E36" i="1"/>
  <c r="E48" i="1" s="1"/>
  <c r="E57" i="1" s="1"/>
  <c r="D36" i="1"/>
  <c r="D48" i="1" s="1"/>
  <c r="D57" i="1" s="1"/>
  <c r="C36" i="1"/>
  <c r="C48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H21" i="1"/>
  <c r="F21" i="1"/>
  <c r="E21" i="1"/>
  <c r="D21" i="1"/>
  <c r="C21" i="1"/>
  <c r="G21" i="1" s="1"/>
  <c r="I21" i="1" s="1"/>
  <c r="I20" i="1"/>
  <c r="G20" i="1"/>
  <c r="I19" i="1"/>
  <c r="G19" i="1"/>
  <c r="I18" i="1"/>
  <c r="G18" i="1"/>
  <c r="H17" i="1"/>
  <c r="F17" i="1"/>
  <c r="E17" i="1"/>
  <c r="E16" i="1" s="1"/>
  <c r="D17" i="1"/>
  <c r="C17" i="1"/>
  <c r="G17" i="1" s="1"/>
  <c r="I17" i="1" s="1"/>
  <c r="H16" i="1"/>
  <c r="F16" i="1"/>
  <c r="D16" i="1"/>
  <c r="I15" i="1"/>
  <c r="G15" i="1"/>
  <c r="I14" i="1"/>
  <c r="G14" i="1"/>
  <c r="I13" i="1"/>
  <c r="G13" i="1"/>
  <c r="I12" i="1"/>
  <c r="G12" i="1"/>
  <c r="I11" i="1"/>
  <c r="G11" i="1"/>
  <c r="I10" i="1"/>
  <c r="G10" i="1"/>
  <c r="H9" i="1"/>
  <c r="H34" i="1" s="1"/>
  <c r="F9" i="1"/>
  <c r="F34" i="1" s="1"/>
  <c r="E9" i="1"/>
  <c r="E34" i="1" s="1"/>
  <c r="D9" i="1"/>
  <c r="D34" i="1" s="1"/>
  <c r="C9" i="1"/>
  <c r="G48" i="1" l="1"/>
  <c r="I48" i="1" s="1"/>
  <c r="C16" i="1"/>
  <c r="G16" i="1" s="1"/>
  <c r="I16" i="1" s="1"/>
  <c r="G36" i="1"/>
  <c r="I36" i="1" s="1"/>
  <c r="C56" i="1"/>
  <c r="G56" i="1" s="1"/>
  <c r="I56" i="1" s="1"/>
  <c r="G9" i="1"/>
  <c r="I9" i="1" s="1"/>
  <c r="C34" i="1" l="1"/>
  <c r="G34" i="1" s="1"/>
  <c r="I34" i="1" s="1"/>
  <c r="C57" i="1"/>
  <c r="G57" i="1" s="1"/>
  <c r="I57" i="1" s="1"/>
</calcChain>
</file>

<file path=xl/sharedStrings.xml><?xml version="1.0" encoding="utf-8"?>
<sst xmlns="http://schemas.openxmlformats.org/spreadsheetml/2006/main" count="62" uniqueCount="60">
  <si>
    <t>第三号第三様式（第二十七条第四項関係）</t>
    <rPh sb="0" eb="1">
      <t>ダイ</t>
    </rPh>
    <rPh sb="1" eb="2">
      <t>サン</t>
    </rPh>
    <rPh sb="2" eb="3">
      <t>ゴウ</t>
    </rPh>
    <rPh sb="3" eb="4">
      <t>ダイ</t>
    </rPh>
    <rPh sb="4" eb="5">
      <t>サン</t>
    </rPh>
    <rPh sb="5" eb="7">
      <t>ヨウシキ</t>
    </rPh>
    <phoneticPr fontId="4"/>
  </si>
  <si>
    <t>社会福祉事業  貸借対照表内訳表</t>
    <phoneticPr fontId="2"/>
  </si>
  <si>
    <t>平成29年3月31日現在</t>
    <phoneticPr fontId="2"/>
  </si>
  <si>
    <t>（単位：円）</t>
    <phoneticPr fontId="4"/>
  </si>
  <si>
    <t>勘定科目</t>
    <rPh sb="0" eb="2">
      <t>カンジョウ</t>
    </rPh>
    <rPh sb="2" eb="4">
      <t>カモク</t>
    </rPh>
    <phoneticPr fontId="2"/>
  </si>
  <si>
    <t>こぶし今里保育園</t>
    <phoneticPr fontId="2"/>
  </si>
  <si>
    <t>こぶし中央保育園</t>
    <phoneticPr fontId="2"/>
  </si>
  <si>
    <t>こぶし花園保育園</t>
    <phoneticPr fontId="2"/>
  </si>
  <si>
    <t>こぶし福祉会本部</t>
    <phoneticPr fontId="2"/>
  </si>
  <si>
    <t>合計</t>
    <rPh sb="0" eb="2">
      <t>ゴウケイ</t>
    </rPh>
    <phoneticPr fontId="3"/>
  </si>
  <si>
    <t>内部取引消去</t>
    <rPh sb="0" eb="2">
      <t>ナイブ</t>
    </rPh>
    <rPh sb="2" eb="4">
      <t>トリヒキ</t>
    </rPh>
    <rPh sb="4" eb="6">
      <t>ショウキョ</t>
    </rPh>
    <phoneticPr fontId="3"/>
  </si>
  <si>
    <t>事業区分計</t>
    <rPh sb="0" eb="2">
      <t>ジギョウ</t>
    </rPh>
    <rPh sb="2" eb="4">
      <t>クブン</t>
    </rPh>
    <rPh sb="4" eb="5">
      <t>ケイ</t>
    </rPh>
    <phoneticPr fontId="3"/>
  </si>
  <si>
    <t>資産の部</t>
  </si>
  <si>
    <t>流動資産</t>
  </si>
  <si>
    <t>　現金預金</t>
  </si>
  <si>
    <t>　事業未収金</t>
  </si>
  <si>
    <t>　未収金</t>
  </si>
  <si>
    <t>　前払費用</t>
  </si>
  <si>
    <t>　サービス区分貸付金</t>
  </si>
  <si>
    <t>　仮払金</t>
  </si>
  <si>
    <t>固定資産</t>
  </si>
  <si>
    <t>基本財産</t>
  </si>
  <si>
    <t>　土地</t>
  </si>
  <si>
    <t>　建物</t>
  </si>
  <si>
    <t>　定期預金</t>
  </si>
  <si>
    <t>その他の固定資産</t>
  </si>
  <si>
    <t>　構築物</t>
  </si>
  <si>
    <t>　機械及び装置</t>
  </si>
  <si>
    <t>　車輌運搬具</t>
  </si>
  <si>
    <t>　器具及び備品</t>
  </si>
  <si>
    <t>　建設仮勘定</t>
  </si>
  <si>
    <t>　権利</t>
  </si>
  <si>
    <t>　ソフトウェア</t>
  </si>
  <si>
    <t>　退職給付引当資産</t>
  </si>
  <si>
    <t>　保育所施設積立資産</t>
  </si>
  <si>
    <t>　その他の固定資産</t>
  </si>
  <si>
    <t>資産の部合計</t>
  </si>
  <si>
    <t>負債の部</t>
  </si>
  <si>
    <t>流動負債</t>
  </si>
  <si>
    <t>　事業未払金</t>
  </si>
  <si>
    <t>　その他の未払金</t>
  </si>
  <si>
    <t>　サービス区分借入金</t>
  </si>
  <si>
    <t>　１年以内返済予定設備資金借入金</t>
  </si>
  <si>
    <t>　預り金</t>
  </si>
  <si>
    <t>　職員預り金</t>
  </si>
  <si>
    <t>　仮受金</t>
  </si>
  <si>
    <t>　賞与引当金</t>
  </si>
  <si>
    <t>固定負債</t>
  </si>
  <si>
    <t>　設備資金借入金</t>
  </si>
  <si>
    <t>　退職給付引当金</t>
  </si>
  <si>
    <t>負債の部合計</t>
  </si>
  <si>
    <t>純資産の部</t>
  </si>
  <si>
    <t>基本金</t>
  </si>
  <si>
    <t>国庫補助金等特別積立金</t>
  </si>
  <si>
    <t>その他の積立金</t>
  </si>
  <si>
    <t>　保育所施設積立金</t>
  </si>
  <si>
    <t>次期繰越活動増減差額</t>
  </si>
  <si>
    <t>（うち当期活動増減差額）</t>
  </si>
  <si>
    <t>純資産の部合計</t>
  </si>
  <si>
    <t>負債及び純資産の部合計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</si>
</sst>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10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2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wrapText="1" shrinkToFit="1"/>
    </xf>
    <xf numFmtId="49" fontId="7" fillId="0" borderId="1" xfId="1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vertical="center"/>
    </xf>
    <xf numFmtId="176" fontId="9" fillId="0" borderId="1" xfId="2" applyNumberFormat="1" applyFont="1" applyFill="1" applyBorder="1" applyAlignment="1" applyProtection="1">
      <alignment vertical="center"/>
      <protection locked="0"/>
    </xf>
    <xf numFmtId="0" fontId="7" fillId="0" borderId="1" xfId="2" applyFont="1" applyFill="1" applyBorder="1">
      <alignment horizontal="left" vertical="top"/>
    </xf>
    <xf numFmtId="176" fontId="9" fillId="0" borderId="1" xfId="2" applyNumberFormat="1" applyFont="1" applyFill="1" applyBorder="1" applyAlignment="1" applyProtection="1">
      <alignment vertical="top"/>
      <protection locked="0"/>
    </xf>
    <xf numFmtId="0" fontId="7" fillId="0" borderId="2" xfId="2" applyFont="1" applyFill="1" applyBorder="1">
      <alignment horizontal="left" vertical="top"/>
    </xf>
    <xf numFmtId="176" fontId="9" fillId="0" borderId="2" xfId="2" applyNumberFormat="1" applyFont="1" applyFill="1" applyBorder="1" applyAlignment="1" applyProtection="1">
      <alignment vertical="top"/>
      <protection locked="0"/>
    </xf>
    <xf numFmtId="0" fontId="7" fillId="0" borderId="3" xfId="2" applyFont="1" applyFill="1" applyBorder="1">
      <alignment horizontal="left" vertical="top"/>
    </xf>
    <xf numFmtId="176" fontId="9" fillId="0" borderId="3" xfId="2" applyNumberFormat="1" applyFont="1" applyFill="1" applyBorder="1" applyAlignment="1" applyProtection="1">
      <alignment vertical="top"/>
      <protection locked="0"/>
    </xf>
    <xf numFmtId="0" fontId="7" fillId="0" borderId="4" xfId="2" applyFont="1" applyFill="1" applyBorder="1">
      <alignment horizontal="left" vertical="top"/>
    </xf>
    <xf numFmtId="176" fontId="9" fillId="0" borderId="4" xfId="2" applyNumberFormat="1" applyFont="1" applyFill="1" applyBorder="1" applyAlignment="1" applyProtection="1">
      <alignment vertical="top"/>
      <protection locked="0"/>
    </xf>
    <xf numFmtId="0" fontId="3" fillId="0" borderId="0" xfId="0" applyFont="1" applyFill="1" applyAlignment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  <protection locked="0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7"/>
  <sheetViews>
    <sheetView showGridLines="0" tabSelected="1" zoomScaleNormal="100" workbookViewId="0"/>
  </sheetViews>
  <sheetFormatPr defaultRowHeight="13.5"/>
  <cols>
    <col min="1" max="1" width="2.875" customWidth="1"/>
    <col min="2" max="2" width="44.375" customWidth="1"/>
    <col min="3" max="9" width="20.75" customWidth="1"/>
  </cols>
  <sheetData>
    <row r="1" spans="2:9" ht="14.25">
      <c r="B1" s="1"/>
      <c r="C1" s="1"/>
      <c r="D1" s="1"/>
      <c r="E1" s="1"/>
      <c r="F1" s="1"/>
      <c r="G1" s="1"/>
      <c r="H1" s="1"/>
      <c r="I1" s="1"/>
    </row>
    <row r="2" spans="2:9" ht="21">
      <c r="B2" s="2"/>
      <c r="C2" s="2"/>
      <c r="D2" s="2"/>
      <c r="E2" s="2"/>
      <c r="F2" s="2"/>
      <c r="G2" s="1"/>
      <c r="H2" s="3"/>
      <c r="I2" s="3" t="s">
        <v>0</v>
      </c>
    </row>
    <row r="3" spans="2:9" ht="21">
      <c r="B3" s="18" t="s">
        <v>1</v>
      </c>
      <c r="C3" s="18"/>
      <c r="D3" s="18"/>
      <c r="E3" s="18"/>
      <c r="F3" s="18"/>
      <c r="G3" s="18"/>
      <c r="H3" s="18"/>
      <c r="I3" s="18"/>
    </row>
    <row r="4" spans="2:9" ht="14.25">
      <c r="B4" s="4"/>
      <c r="C4" s="4"/>
      <c r="D4" s="4"/>
      <c r="E4" s="4"/>
      <c r="F4" s="4"/>
      <c r="G4" s="4"/>
      <c r="H4" s="1"/>
      <c r="I4" s="1"/>
    </row>
    <row r="5" spans="2:9" ht="21">
      <c r="B5" s="19" t="s">
        <v>2</v>
      </c>
      <c r="C5" s="19"/>
      <c r="D5" s="19"/>
      <c r="E5" s="19"/>
      <c r="F5" s="19"/>
      <c r="G5" s="19"/>
      <c r="H5" s="19"/>
      <c r="I5" s="19"/>
    </row>
    <row r="6" spans="2:9" ht="15.75">
      <c r="B6" s="5"/>
      <c r="C6" s="5"/>
      <c r="D6" s="5"/>
      <c r="E6" s="5"/>
      <c r="F6" s="5"/>
      <c r="G6" s="1"/>
      <c r="H6" s="1"/>
      <c r="I6" s="5" t="s">
        <v>3</v>
      </c>
    </row>
    <row r="7" spans="2:9" ht="14.25">
      <c r="B7" s="6" t="s">
        <v>4</v>
      </c>
      <c r="C7" s="7" t="s">
        <v>5</v>
      </c>
      <c r="D7" s="7" t="s">
        <v>6</v>
      </c>
      <c r="E7" s="7" t="s">
        <v>7</v>
      </c>
      <c r="F7" s="7" t="s">
        <v>8</v>
      </c>
      <c r="G7" s="6" t="s">
        <v>9</v>
      </c>
      <c r="H7" s="6" t="s">
        <v>10</v>
      </c>
      <c r="I7" s="6" t="s">
        <v>11</v>
      </c>
    </row>
    <row r="8" spans="2:9" ht="14.25">
      <c r="B8" s="8" t="s">
        <v>12</v>
      </c>
      <c r="C8" s="9"/>
      <c r="D8" s="9"/>
      <c r="E8" s="9"/>
      <c r="F8" s="9"/>
      <c r="G8" s="9"/>
      <c r="H8" s="9"/>
      <c r="I8" s="9"/>
    </row>
    <row r="9" spans="2:9" ht="14.25">
      <c r="B9" s="10" t="s">
        <v>13</v>
      </c>
      <c r="C9" s="11">
        <f>+C10+C11+C12+C13+C14+C15</f>
        <v>22758391</v>
      </c>
      <c r="D9" s="11">
        <f>+D10+D11+D12+D13+D14+D15</f>
        <v>27655818</v>
      </c>
      <c r="E9" s="11">
        <f>+E10+E11+E12+E13+E14+E15</f>
        <v>16704787</v>
      </c>
      <c r="F9" s="11">
        <f>+F10+F11+F12+F13+F14+F15</f>
        <v>6707770</v>
      </c>
      <c r="G9" s="11">
        <f t="shared" ref="G9:G57" si="0">+C9+D9+E9+F9</f>
        <v>73826766</v>
      </c>
      <c r="H9" s="11">
        <f>+H10+H11+H12+H13+H14+H15</f>
        <v>0</v>
      </c>
      <c r="I9" s="11">
        <f t="shared" ref="I9:I57" si="1">G9-H9</f>
        <v>73826766</v>
      </c>
    </row>
    <row r="10" spans="2:9" ht="14.25">
      <c r="B10" s="12" t="s">
        <v>14</v>
      </c>
      <c r="C10" s="13">
        <v>14528920</v>
      </c>
      <c r="D10" s="13">
        <v>2275679</v>
      </c>
      <c r="E10" s="13">
        <v>15463879</v>
      </c>
      <c r="F10" s="13">
        <v>3707770</v>
      </c>
      <c r="G10" s="13">
        <f t="shared" si="0"/>
        <v>35976248</v>
      </c>
      <c r="H10" s="13"/>
      <c r="I10" s="13">
        <f t="shared" si="1"/>
        <v>35976248</v>
      </c>
    </row>
    <row r="11" spans="2:9" ht="14.25">
      <c r="B11" s="14" t="s">
        <v>15</v>
      </c>
      <c r="C11" s="15"/>
      <c r="D11" s="15"/>
      <c r="E11" s="15"/>
      <c r="F11" s="15"/>
      <c r="G11" s="15">
        <f t="shared" si="0"/>
        <v>0</v>
      </c>
      <c r="H11" s="15">
        <v>0</v>
      </c>
      <c r="I11" s="15">
        <f t="shared" si="1"/>
        <v>0</v>
      </c>
    </row>
    <row r="12" spans="2:9" ht="14.25">
      <c r="B12" s="14" t="s">
        <v>16</v>
      </c>
      <c r="C12" s="15">
        <v>8229471</v>
      </c>
      <c r="D12" s="15">
        <v>24963260</v>
      </c>
      <c r="E12" s="15">
        <v>1144908</v>
      </c>
      <c r="F12" s="15">
        <v>3000000</v>
      </c>
      <c r="G12" s="15">
        <f t="shared" si="0"/>
        <v>37337639</v>
      </c>
      <c r="H12" s="15">
        <v>0</v>
      </c>
      <c r="I12" s="15">
        <f t="shared" si="1"/>
        <v>37337639</v>
      </c>
    </row>
    <row r="13" spans="2:9" ht="14.25">
      <c r="B13" s="14" t="s">
        <v>17</v>
      </c>
      <c r="C13" s="15"/>
      <c r="D13" s="15">
        <v>65000</v>
      </c>
      <c r="E13" s="15"/>
      <c r="F13" s="15"/>
      <c r="G13" s="15">
        <f t="shared" si="0"/>
        <v>65000</v>
      </c>
      <c r="H13" s="15">
        <v>0</v>
      </c>
      <c r="I13" s="15">
        <f t="shared" si="1"/>
        <v>65000</v>
      </c>
    </row>
    <row r="14" spans="2:9" ht="14.25">
      <c r="B14" s="14" t="s">
        <v>18</v>
      </c>
      <c r="C14" s="15"/>
      <c r="D14" s="15">
        <v>351879</v>
      </c>
      <c r="E14" s="15"/>
      <c r="F14" s="15"/>
      <c r="G14" s="15">
        <f t="shared" si="0"/>
        <v>351879</v>
      </c>
      <c r="H14" s="15">
        <v>0</v>
      </c>
      <c r="I14" s="15">
        <f t="shared" si="1"/>
        <v>351879</v>
      </c>
    </row>
    <row r="15" spans="2:9" ht="14.25">
      <c r="B15" s="14" t="s">
        <v>19</v>
      </c>
      <c r="C15" s="15"/>
      <c r="D15" s="15"/>
      <c r="E15" s="15">
        <v>96000</v>
      </c>
      <c r="F15" s="15"/>
      <c r="G15" s="15">
        <f t="shared" si="0"/>
        <v>96000</v>
      </c>
      <c r="H15" s="15">
        <v>0</v>
      </c>
      <c r="I15" s="15">
        <f t="shared" si="1"/>
        <v>96000</v>
      </c>
    </row>
    <row r="16" spans="2:9" ht="14.25">
      <c r="B16" s="10" t="s">
        <v>20</v>
      </c>
      <c r="C16" s="11">
        <f>+C17 +C21</f>
        <v>343571566</v>
      </c>
      <c r="D16" s="11">
        <f>+D17 +D21</f>
        <v>269816032</v>
      </c>
      <c r="E16" s="11">
        <f>+E17 +E21</f>
        <v>132134728</v>
      </c>
      <c r="F16" s="11">
        <f>+F17 +F21</f>
        <v>30389910</v>
      </c>
      <c r="G16" s="11">
        <f t="shared" si="0"/>
        <v>775912236</v>
      </c>
      <c r="H16" s="11">
        <f>+H17 +H21</f>
        <v>0</v>
      </c>
      <c r="I16" s="11">
        <f t="shared" si="1"/>
        <v>775912236</v>
      </c>
    </row>
    <row r="17" spans="2:9" ht="14.25">
      <c r="B17" s="10" t="s">
        <v>21</v>
      </c>
      <c r="C17" s="11">
        <f>+C18+C19+C20</f>
        <v>235786069</v>
      </c>
      <c r="D17" s="11">
        <f>+D18+D19+D20</f>
        <v>105678043</v>
      </c>
      <c r="E17" s="11">
        <f>+E18+E19+E20</f>
        <v>55528841</v>
      </c>
      <c r="F17" s="11">
        <f>+F18+F19+F20</f>
        <v>1000000</v>
      </c>
      <c r="G17" s="11">
        <f t="shared" si="0"/>
        <v>397992953</v>
      </c>
      <c r="H17" s="11">
        <f>+H18+H19+H20</f>
        <v>0</v>
      </c>
      <c r="I17" s="11">
        <f t="shared" si="1"/>
        <v>397992953</v>
      </c>
    </row>
    <row r="18" spans="2:9" ht="14.25">
      <c r="B18" s="12" t="s">
        <v>22</v>
      </c>
      <c r="C18" s="13">
        <v>100996000</v>
      </c>
      <c r="D18" s="13">
        <v>39707059</v>
      </c>
      <c r="E18" s="13"/>
      <c r="F18" s="13"/>
      <c r="G18" s="13">
        <f t="shared" si="0"/>
        <v>140703059</v>
      </c>
      <c r="H18" s="13">
        <v>0</v>
      </c>
      <c r="I18" s="13">
        <f t="shared" si="1"/>
        <v>140703059</v>
      </c>
    </row>
    <row r="19" spans="2:9" ht="14.25">
      <c r="B19" s="14" t="s">
        <v>23</v>
      </c>
      <c r="C19" s="15">
        <v>134790069</v>
      </c>
      <c r="D19" s="15">
        <v>65970984</v>
      </c>
      <c r="E19" s="15">
        <v>55528841</v>
      </c>
      <c r="F19" s="15"/>
      <c r="G19" s="15">
        <f t="shared" si="0"/>
        <v>256289894</v>
      </c>
      <c r="H19" s="15">
        <v>0</v>
      </c>
      <c r="I19" s="15">
        <f t="shared" si="1"/>
        <v>256289894</v>
      </c>
    </row>
    <row r="20" spans="2:9" ht="14.25">
      <c r="B20" s="14" t="s">
        <v>24</v>
      </c>
      <c r="C20" s="15"/>
      <c r="D20" s="15"/>
      <c r="E20" s="15"/>
      <c r="F20" s="15">
        <v>1000000</v>
      </c>
      <c r="G20" s="15">
        <f t="shared" si="0"/>
        <v>1000000</v>
      </c>
      <c r="H20" s="15">
        <v>0</v>
      </c>
      <c r="I20" s="15">
        <f t="shared" si="1"/>
        <v>1000000</v>
      </c>
    </row>
    <row r="21" spans="2:9" ht="14.25">
      <c r="B21" s="10" t="s">
        <v>25</v>
      </c>
      <c r="C21" s="11">
        <f>+C22+C23+C24+C25+C26+C27+C28+C29+C30+C31+C32+C33</f>
        <v>107785497</v>
      </c>
      <c r="D21" s="11">
        <f>+D22+D23+D24+D25+D26+D27+D28+D29+D30+D31+D32+D33</f>
        <v>164137989</v>
      </c>
      <c r="E21" s="11">
        <f>+E22+E23+E24+E25+E26+E27+E28+E29+E30+E31+E32+E33</f>
        <v>76605887</v>
      </c>
      <c r="F21" s="11">
        <f>+F22+F23+F24+F25+F26+F27+F28+F29+F30+F31+F32+F33</f>
        <v>29389910</v>
      </c>
      <c r="G21" s="11">
        <f t="shared" si="0"/>
        <v>377919283</v>
      </c>
      <c r="H21" s="11">
        <f>+H22+H23+H24+H25+H26+H27+H28+H29+H30+H31+H32+H33</f>
        <v>0</v>
      </c>
      <c r="I21" s="11">
        <f t="shared" si="1"/>
        <v>377919283</v>
      </c>
    </row>
    <row r="22" spans="2:9" ht="14.25">
      <c r="B22" s="12" t="s">
        <v>22</v>
      </c>
      <c r="C22" s="13"/>
      <c r="D22" s="13"/>
      <c r="E22" s="13"/>
      <c r="F22" s="13"/>
      <c r="G22" s="13">
        <f t="shared" si="0"/>
        <v>0</v>
      </c>
      <c r="H22" s="13">
        <v>0</v>
      </c>
      <c r="I22" s="13">
        <f t="shared" si="1"/>
        <v>0</v>
      </c>
    </row>
    <row r="23" spans="2:9" ht="14.25">
      <c r="B23" s="14" t="s">
        <v>23</v>
      </c>
      <c r="C23" s="15">
        <v>13598755</v>
      </c>
      <c r="D23" s="15">
        <v>64378512</v>
      </c>
      <c r="E23" s="15">
        <v>15915605</v>
      </c>
      <c r="F23" s="15"/>
      <c r="G23" s="15">
        <f t="shared" si="0"/>
        <v>93892872</v>
      </c>
      <c r="H23" s="15">
        <v>0</v>
      </c>
      <c r="I23" s="15">
        <f t="shared" si="1"/>
        <v>93892872</v>
      </c>
    </row>
    <row r="24" spans="2:9" ht="14.25">
      <c r="B24" s="14" t="s">
        <v>26</v>
      </c>
      <c r="C24" s="15">
        <v>1136573</v>
      </c>
      <c r="D24" s="15">
        <v>5249895</v>
      </c>
      <c r="E24" s="15">
        <v>2624697</v>
      </c>
      <c r="F24" s="15"/>
      <c r="G24" s="15">
        <f t="shared" si="0"/>
        <v>9011165</v>
      </c>
      <c r="H24" s="15">
        <v>0</v>
      </c>
      <c r="I24" s="15">
        <f t="shared" si="1"/>
        <v>9011165</v>
      </c>
    </row>
    <row r="25" spans="2:9" ht="14.25">
      <c r="B25" s="14" t="s">
        <v>27</v>
      </c>
      <c r="C25" s="15">
        <v>366351</v>
      </c>
      <c r="D25" s="15">
        <v>7020174</v>
      </c>
      <c r="E25" s="15">
        <v>226305</v>
      </c>
      <c r="F25" s="15"/>
      <c r="G25" s="15">
        <f t="shared" si="0"/>
        <v>7612830</v>
      </c>
      <c r="H25" s="15">
        <v>0</v>
      </c>
      <c r="I25" s="15">
        <f t="shared" si="1"/>
        <v>7612830</v>
      </c>
    </row>
    <row r="26" spans="2:9" ht="14.25">
      <c r="B26" s="14" t="s">
        <v>28</v>
      </c>
      <c r="C26" s="15">
        <v>42054</v>
      </c>
      <c r="D26" s="15">
        <v>204338</v>
      </c>
      <c r="E26" s="15">
        <v>1</v>
      </c>
      <c r="F26" s="15"/>
      <c r="G26" s="15">
        <f t="shared" si="0"/>
        <v>246393</v>
      </c>
      <c r="H26" s="15">
        <v>0</v>
      </c>
      <c r="I26" s="15">
        <f t="shared" si="1"/>
        <v>246393</v>
      </c>
    </row>
    <row r="27" spans="2:9" ht="14.25">
      <c r="B27" s="14" t="s">
        <v>29</v>
      </c>
      <c r="C27" s="15">
        <v>7556385</v>
      </c>
      <c r="D27" s="15">
        <v>5488278</v>
      </c>
      <c r="E27" s="15">
        <v>5035235</v>
      </c>
      <c r="F27" s="15">
        <v>323910</v>
      </c>
      <c r="G27" s="15">
        <f t="shared" si="0"/>
        <v>18403808</v>
      </c>
      <c r="H27" s="15">
        <v>0</v>
      </c>
      <c r="I27" s="15">
        <f t="shared" si="1"/>
        <v>18403808</v>
      </c>
    </row>
    <row r="28" spans="2:9" ht="14.25">
      <c r="B28" s="14" t="s">
        <v>30</v>
      </c>
      <c r="C28" s="15"/>
      <c r="D28" s="15"/>
      <c r="E28" s="15"/>
      <c r="F28" s="15"/>
      <c r="G28" s="15">
        <f t="shared" si="0"/>
        <v>0</v>
      </c>
      <c r="H28" s="15">
        <v>0</v>
      </c>
      <c r="I28" s="15">
        <f t="shared" si="1"/>
        <v>0</v>
      </c>
    </row>
    <row r="29" spans="2:9" ht="14.25">
      <c r="B29" s="14" t="s">
        <v>31</v>
      </c>
      <c r="C29" s="15"/>
      <c r="D29" s="15"/>
      <c r="E29" s="15"/>
      <c r="F29" s="15">
        <v>66000</v>
      </c>
      <c r="G29" s="15">
        <f t="shared" si="0"/>
        <v>66000</v>
      </c>
      <c r="H29" s="15">
        <v>0</v>
      </c>
      <c r="I29" s="15">
        <f t="shared" si="1"/>
        <v>66000</v>
      </c>
    </row>
    <row r="30" spans="2:9" ht="14.25">
      <c r="B30" s="14" t="s">
        <v>32</v>
      </c>
      <c r="C30" s="15"/>
      <c r="D30" s="15"/>
      <c r="E30" s="15"/>
      <c r="F30" s="15"/>
      <c r="G30" s="15">
        <f t="shared" si="0"/>
        <v>0</v>
      </c>
      <c r="H30" s="15">
        <v>0</v>
      </c>
      <c r="I30" s="15">
        <f t="shared" si="1"/>
        <v>0</v>
      </c>
    </row>
    <row r="31" spans="2:9" ht="14.25">
      <c r="B31" s="14" t="s">
        <v>33</v>
      </c>
      <c r="C31" s="15">
        <v>5659848</v>
      </c>
      <c r="D31" s="15">
        <v>5983830</v>
      </c>
      <c r="E31" s="15">
        <v>4804044</v>
      </c>
      <c r="F31" s="15"/>
      <c r="G31" s="15">
        <f t="shared" si="0"/>
        <v>16447722</v>
      </c>
      <c r="H31" s="15">
        <v>0</v>
      </c>
      <c r="I31" s="15">
        <f t="shared" si="1"/>
        <v>16447722</v>
      </c>
    </row>
    <row r="32" spans="2:9" ht="14.25">
      <c r="B32" s="14" t="s">
        <v>34</v>
      </c>
      <c r="C32" s="15">
        <v>79390451</v>
      </c>
      <c r="D32" s="15">
        <v>75732962</v>
      </c>
      <c r="E32" s="15">
        <v>48000000</v>
      </c>
      <c r="F32" s="15">
        <v>29000000</v>
      </c>
      <c r="G32" s="15">
        <f t="shared" si="0"/>
        <v>232123413</v>
      </c>
      <c r="H32" s="15">
        <v>0</v>
      </c>
      <c r="I32" s="15">
        <f t="shared" si="1"/>
        <v>232123413</v>
      </c>
    </row>
    <row r="33" spans="2:9" ht="14.25">
      <c r="B33" s="14" t="s">
        <v>35</v>
      </c>
      <c r="C33" s="15">
        <v>35080</v>
      </c>
      <c r="D33" s="15">
        <v>80000</v>
      </c>
      <c r="E33" s="15"/>
      <c r="F33" s="15"/>
      <c r="G33" s="15">
        <f t="shared" si="0"/>
        <v>115080</v>
      </c>
      <c r="H33" s="15">
        <v>0</v>
      </c>
      <c r="I33" s="15">
        <f t="shared" si="1"/>
        <v>115080</v>
      </c>
    </row>
    <row r="34" spans="2:9" ht="14.25">
      <c r="B34" s="10" t="s">
        <v>36</v>
      </c>
      <c r="C34" s="11">
        <f>+C9 +C16</f>
        <v>366329957</v>
      </c>
      <c r="D34" s="11">
        <f>+D9 +D16</f>
        <v>297471850</v>
      </c>
      <c r="E34" s="11">
        <f>+E9 +E16</f>
        <v>148839515</v>
      </c>
      <c r="F34" s="11">
        <f>+F9 +F16</f>
        <v>37097680</v>
      </c>
      <c r="G34" s="11">
        <f t="shared" si="0"/>
        <v>849739002</v>
      </c>
      <c r="H34" s="11">
        <f>+H9 +H16</f>
        <v>0</v>
      </c>
      <c r="I34" s="11">
        <f t="shared" si="1"/>
        <v>849739002</v>
      </c>
    </row>
    <row r="35" spans="2:9" ht="14.25">
      <c r="B35" s="8" t="s">
        <v>37</v>
      </c>
      <c r="C35" s="9"/>
      <c r="D35" s="9"/>
      <c r="E35" s="9"/>
      <c r="F35" s="9"/>
      <c r="G35" s="9"/>
      <c r="H35" s="9"/>
      <c r="I35" s="9"/>
    </row>
    <row r="36" spans="2:9" ht="14.25">
      <c r="B36" s="10" t="s">
        <v>38</v>
      </c>
      <c r="C36" s="11">
        <f>+C37+C38+C39+C40+C41+C42+C43+C44</f>
        <v>6590289</v>
      </c>
      <c r="D36" s="11">
        <f>+D37+D38+D39+D40+D41+D42+D43+D44</f>
        <v>5119514</v>
      </c>
      <c r="E36" s="11">
        <f>+E37+E38+E39+E40+E41+E42+E43+E44</f>
        <v>3594125</v>
      </c>
      <c r="F36" s="11">
        <f>+F37+F38+F39+F40+F41+F42+F43+F44</f>
        <v>583890</v>
      </c>
      <c r="G36" s="11">
        <f t="shared" si="0"/>
        <v>15887818</v>
      </c>
      <c r="H36" s="11">
        <f>+H37+H38+H39+H40+H41+H42+H43+H44</f>
        <v>0</v>
      </c>
      <c r="I36" s="11">
        <f t="shared" si="1"/>
        <v>15887818</v>
      </c>
    </row>
    <row r="37" spans="2:9" ht="14.25">
      <c r="B37" s="14" t="s">
        <v>39</v>
      </c>
      <c r="C37" s="15">
        <v>3593939</v>
      </c>
      <c r="D37" s="15">
        <v>4769435</v>
      </c>
      <c r="E37" s="15">
        <v>3293827</v>
      </c>
      <c r="F37" s="15">
        <v>566170</v>
      </c>
      <c r="G37" s="15">
        <f t="shared" si="0"/>
        <v>12223371</v>
      </c>
      <c r="H37" s="15">
        <v>0</v>
      </c>
      <c r="I37" s="15">
        <f t="shared" si="1"/>
        <v>12223371</v>
      </c>
    </row>
    <row r="38" spans="2:9" ht="14.25">
      <c r="B38" s="14" t="s">
        <v>40</v>
      </c>
      <c r="C38" s="15"/>
      <c r="D38" s="15"/>
      <c r="E38" s="15"/>
      <c r="F38" s="15"/>
      <c r="G38" s="15">
        <f t="shared" si="0"/>
        <v>0</v>
      </c>
      <c r="H38" s="15">
        <v>0</v>
      </c>
      <c r="I38" s="15">
        <f t="shared" si="1"/>
        <v>0</v>
      </c>
    </row>
    <row r="39" spans="2:9" ht="14.25">
      <c r="B39" s="14" t="s">
        <v>41</v>
      </c>
      <c r="C39" s="15"/>
      <c r="D39" s="15">
        <v>351879</v>
      </c>
      <c r="E39" s="15"/>
      <c r="F39" s="15"/>
      <c r="G39" s="15">
        <f t="shared" si="0"/>
        <v>351879</v>
      </c>
      <c r="H39" s="15">
        <v>0</v>
      </c>
      <c r="I39" s="15">
        <f t="shared" si="1"/>
        <v>351879</v>
      </c>
    </row>
    <row r="40" spans="2:9" ht="14.25">
      <c r="B40" s="14" t="s">
        <v>42</v>
      </c>
      <c r="C40" s="15">
        <v>3000000</v>
      </c>
      <c r="D40" s="15"/>
      <c r="E40" s="15"/>
      <c r="F40" s="15"/>
      <c r="G40" s="15">
        <f t="shared" si="0"/>
        <v>3000000</v>
      </c>
      <c r="H40" s="15">
        <v>0</v>
      </c>
      <c r="I40" s="15">
        <f t="shared" si="1"/>
        <v>3000000</v>
      </c>
    </row>
    <row r="41" spans="2:9" ht="14.25">
      <c r="B41" s="14" t="s">
        <v>43</v>
      </c>
      <c r="C41" s="15"/>
      <c r="D41" s="15"/>
      <c r="E41" s="15"/>
      <c r="F41" s="15"/>
      <c r="G41" s="15">
        <f t="shared" si="0"/>
        <v>0</v>
      </c>
      <c r="H41" s="15">
        <v>0</v>
      </c>
      <c r="I41" s="15">
        <f t="shared" si="1"/>
        <v>0</v>
      </c>
    </row>
    <row r="42" spans="2:9" ht="14.25">
      <c r="B42" s="14" t="s">
        <v>44</v>
      </c>
      <c r="C42" s="15">
        <v>-3650</v>
      </c>
      <c r="D42" s="15">
        <v>-1800</v>
      </c>
      <c r="E42" s="15">
        <v>300298</v>
      </c>
      <c r="F42" s="15">
        <v>17720</v>
      </c>
      <c r="G42" s="15">
        <f t="shared" si="0"/>
        <v>312568</v>
      </c>
      <c r="H42" s="15">
        <v>0</v>
      </c>
      <c r="I42" s="15">
        <f t="shared" si="1"/>
        <v>312568</v>
      </c>
    </row>
    <row r="43" spans="2:9" ht="14.25">
      <c r="B43" s="14" t="s">
        <v>45</v>
      </c>
      <c r="C43" s="15"/>
      <c r="D43" s="15"/>
      <c r="E43" s="15"/>
      <c r="F43" s="15"/>
      <c r="G43" s="15">
        <f t="shared" si="0"/>
        <v>0</v>
      </c>
      <c r="H43" s="15">
        <v>0</v>
      </c>
      <c r="I43" s="15">
        <f t="shared" si="1"/>
        <v>0</v>
      </c>
    </row>
    <row r="44" spans="2:9" ht="14.25">
      <c r="B44" s="14" t="s">
        <v>46</v>
      </c>
      <c r="C44" s="15"/>
      <c r="D44" s="15"/>
      <c r="E44" s="15"/>
      <c r="F44" s="15"/>
      <c r="G44" s="15">
        <f t="shared" si="0"/>
        <v>0</v>
      </c>
      <c r="H44" s="15">
        <v>0</v>
      </c>
      <c r="I44" s="15">
        <f t="shared" si="1"/>
        <v>0</v>
      </c>
    </row>
    <row r="45" spans="2:9" ht="14.25">
      <c r="B45" s="10" t="s">
        <v>47</v>
      </c>
      <c r="C45" s="11">
        <f>+C46+C47</f>
        <v>14659848</v>
      </c>
      <c r="D45" s="11">
        <f>+D46+D47</f>
        <v>5983830</v>
      </c>
      <c r="E45" s="11">
        <f>+E46+E47</f>
        <v>4754019</v>
      </c>
      <c r="F45" s="11">
        <f>+F46+F47</f>
        <v>0</v>
      </c>
      <c r="G45" s="11">
        <f t="shared" si="0"/>
        <v>25397697</v>
      </c>
      <c r="H45" s="11">
        <f>+H46+H47</f>
        <v>0</v>
      </c>
      <c r="I45" s="11">
        <f t="shared" si="1"/>
        <v>25397697</v>
      </c>
    </row>
    <row r="46" spans="2:9" ht="14.25">
      <c r="B46" s="12" t="s">
        <v>48</v>
      </c>
      <c r="C46" s="13">
        <v>9000000</v>
      </c>
      <c r="D46" s="13"/>
      <c r="E46" s="13"/>
      <c r="F46" s="13"/>
      <c r="G46" s="13">
        <f t="shared" si="0"/>
        <v>9000000</v>
      </c>
      <c r="H46" s="13">
        <v>0</v>
      </c>
      <c r="I46" s="13">
        <f t="shared" si="1"/>
        <v>9000000</v>
      </c>
    </row>
    <row r="47" spans="2:9" ht="14.25">
      <c r="B47" s="14" t="s">
        <v>49</v>
      </c>
      <c r="C47" s="15">
        <v>5659848</v>
      </c>
      <c r="D47" s="15">
        <v>5983830</v>
      </c>
      <c r="E47" s="15">
        <v>4754019</v>
      </c>
      <c r="F47" s="15"/>
      <c r="G47" s="15">
        <f t="shared" si="0"/>
        <v>16397697</v>
      </c>
      <c r="H47" s="15">
        <v>0</v>
      </c>
      <c r="I47" s="15">
        <f t="shared" si="1"/>
        <v>16397697</v>
      </c>
    </row>
    <row r="48" spans="2:9" ht="14.25">
      <c r="B48" s="10" t="s">
        <v>50</v>
      </c>
      <c r="C48" s="11">
        <f>+C36 +C45</f>
        <v>21250137</v>
      </c>
      <c r="D48" s="11">
        <f>+D36 +D45</f>
        <v>11103344</v>
      </c>
      <c r="E48" s="11">
        <f>+E36 +E45</f>
        <v>8348144</v>
      </c>
      <c r="F48" s="11">
        <f>+F36 +F45</f>
        <v>583890</v>
      </c>
      <c r="G48" s="11">
        <f t="shared" si="0"/>
        <v>41285515</v>
      </c>
      <c r="H48" s="11">
        <f>+H36 +H45</f>
        <v>0</v>
      </c>
      <c r="I48" s="11">
        <f t="shared" si="1"/>
        <v>41285515</v>
      </c>
    </row>
    <row r="49" spans="2:9" ht="14.25">
      <c r="B49" s="8" t="s">
        <v>51</v>
      </c>
      <c r="C49" s="9"/>
      <c r="D49" s="9"/>
      <c r="E49" s="9"/>
      <c r="F49" s="9"/>
      <c r="G49" s="9"/>
      <c r="H49" s="9"/>
      <c r="I49" s="9"/>
    </row>
    <row r="50" spans="2:9" ht="14.25">
      <c r="B50" s="12" t="s">
        <v>52</v>
      </c>
      <c r="C50" s="13">
        <v>64917000</v>
      </c>
      <c r="D50" s="13">
        <v>73415359</v>
      </c>
      <c r="E50" s="13"/>
      <c r="F50" s="13">
        <v>1000000</v>
      </c>
      <c r="G50" s="13">
        <f t="shared" si="0"/>
        <v>139332359</v>
      </c>
      <c r="H50" s="13">
        <v>0</v>
      </c>
      <c r="I50" s="13">
        <f t="shared" si="1"/>
        <v>139332359</v>
      </c>
    </row>
    <row r="51" spans="2:9" ht="14.25">
      <c r="B51" s="14" t="s">
        <v>53</v>
      </c>
      <c r="C51" s="15">
        <v>41456903</v>
      </c>
      <c r="D51" s="15">
        <v>66682219</v>
      </c>
      <c r="E51" s="15">
        <v>1531822</v>
      </c>
      <c r="F51" s="15"/>
      <c r="G51" s="15">
        <f t="shared" si="0"/>
        <v>109670944</v>
      </c>
      <c r="H51" s="15">
        <v>0</v>
      </c>
      <c r="I51" s="15">
        <f t="shared" si="1"/>
        <v>109670944</v>
      </c>
    </row>
    <row r="52" spans="2:9" ht="14.25">
      <c r="B52" s="14" t="s">
        <v>54</v>
      </c>
      <c r="C52" s="15">
        <f>+C53</f>
        <v>79390451</v>
      </c>
      <c r="D52" s="15">
        <f>+D53</f>
        <v>75732962</v>
      </c>
      <c r="E52" s="15">
        <f>+E53</f>
        <v>48000000</v>
      </c>
      <c r="F52" s="15">
        <f>+F53</f>
        <v>29000000</v>
      </c>
      <c r="G52" s="15">
        <f t="shared" si="0"/>
        <v>232123413</v>
      </c>
      <c r="H52" s="15">
        <f>+H53</f>
        <v>0</v>
      </c>
      <c r="I52" s="15">
        <f t="shared" si="1"/>
        <v>232123413</v>
      </c>
    </row>
    <row r="53" spans="2:9" ht="14.25">
      <c r="B53" s="14" t="s">
        <v>55</v>
      </c>
      <c r="C53" s="15">
        <v>79390451</v>
      </c>
      <c r="D53" s="15">
        <v>75732962</v>
      </c>
      <c r="E53" s="15">
        <v>48000000</v>
      </c>
      <c r="F53" s="15">
        <v>29000000</v>
      </c>
      <c r="G53" s="15">
        <f t="shared" si="0"/>
        <v>232123413</v>
      </c>
      <c r="H53" s="15">
        <v>0</v>
      </c>
      <c r="I53" s="15">
        <f t="shared" si="1"/>
        <v>232123413</v>
      </c>
    </row>
    <row r="54" spans="2:9" ht="14.25">
      <c r="B54" s="14" t="s">
        <v>56</v>
      </c>
      <c r="C54" s="15">
        <v>159315466</v>
      </c>
      <c r="D54" s="15">
        <v>70537966</v>
      </c>
      <c r="E54" s="15">
        <v>90959549</v>
      </c>
      <c r="F54" s="15">
        <v>6513790</v>
      </c>
      <c r="G54" s="15">
        <f t="shared" si="0"/>
        <v>327326771</v>
      </c>
      <c r="H54" s="15">
        <v>0</v>
      </c>
      <c r="I54" s="15">
        <f t="shared" si="1"/>
        <v>327326771</v>
      </c>
    </row>
    <row r="55" spans="2:9" ht="14.25">
      <c r="B55" s="16" t="s">
        <v>57</v>
      </c>
      <c r="C55" s="17">
        <v>13505669</v>
      </c>
      <c r="D55" s="17">
        <v>30575584</v>
      </c>
      <c r="E55" s="17">
        <v>12597246</v>
      </c>
      <c r="F55" s="17">
        <v>-16139220</v>
      </c>
      <c r="G55" s="17">
        <f t="shared" si="0"/>
        <v>40539279</v>
      </c>
      <c r="H55" s="17">
        <v>0</v>
      </c>
      <c r="I55" s="17">
        <f t="shared" si="1"/>
        <v>40539279</v>
      </c>
    </row>
    <row r="56" spans="2:9" ht="14.25">
      <c r="B56" s="10" t="s">
        <v>58</v>
      </c>
      <c r="C56" s="11">
        <f>+C50 +C51 +C52 +C54</f>
        <v>345079820</v>
      </c>
      <c r="D56" s="11">
        <f>+D50 +D51 +D52 +D54</f>
        <v>286368506</v>
      </c>
      <c r="E56" s="11">
        <f>+E50 +E51 +E52 +E54</f>
        <v>140491371</v>
      </c>
      <c r="F56" s="11">
        <f>+F50 +F51 +F52 +F54</f>
        <v>36513790</v>
      </c>
      <c r="G56" s="11">
        <f t="shared" si="0"/>
        <v>808453487</v>
      </c>
      <c r="H56" s="11">
        <f>+H50 +H51 +H52 +H54</f>
        <v>0</v>
      </c>
      <c r="I56" s="11">
        <f t="shared" si="1"/>
        <v>808453487</v>
      </c>
    </row>
    <row r="57" spans="2:9" ht="14.25">
      <c r="B57" s="8" t="s">
        <v>59</v>
      </c>
      <c r="C57" s="9">
        <f>+C48 +C56</f>
        <v>366329957</v>
      </c>
      <c r="D57" s="9">
        <f>+D48 +D56</f>
        <v>297471850</v>
      </c>
      <c r="E57" s="9">
        <f>+E48 +E56</f>
        <v>148839515</v>
      </c>
      <c r="F57" s="9">
        <f>+F48 +F56</f>
        <v>37097680</v>
      </c>
      <c r="G57" s="9">
        <f t="shared" si="0"/>
        <v>849739002</v>
      </c>
      <c r="H57" s="9">
        <f>+H48 +H56</f>
        <v>0</v>
      </c>
      <c r="I57" s="9">
        <f t="shared" si="1"/>
        <v>849739002</v>
      </c>
    </row>
  </sheetData>
  <sheetProtection algorithmName="SHA-512" hashValue="LxcRTzWTcS10t9oW/VZY7Ua62kAmR+Om5ER0XZ3EjD40mkDnRO3aP6tboSL3TwCbAKN2W7NnJfnnkygGVLEVJA==" saltValue="QvkVbD2B9g3Al2UXqrhQIw==" spinCount="100000" sheet="1" objects="1" scenarios="1"/>
  <mergeCells count="2">
    <mergeCell ref="B3:I3"/>
    <mergeCell ref="B5:I5"/>
  </mergeCells>
  <phoneticPr fontId="2"/>
  <pageMargins left="0.7" right="0.7" top="0.75" bottom="0.75" header="0.3" footer="0.3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社会福祉事業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2017-06-19T14:09:39Z</dcterms:created>
  <dcterms:modified xsi:type="dcterms:W3CDTF">2017-06-20T05:07:11Z</dcterms:modified>
</cp:coreProperties>
</file>